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sviluppoitaliamolise-my.sharepoint.com/personal/aperrazziello_sviluppoitaliamolise_it/Documents/Desktop/"/>
    </mc:Choice>
  </mc:AlternateContent>
  <xr:revisionPtr revIDLastSave="2" documentId="13_ncr:1_{484ACFF9-329F-49B1-9AB3-E36605E2BC9D}" xr6:coauthVersionLast="47" xr6:coauthVersionMax="47" xr10:uidLastSave="{AA39F40C-9771-4815-AF4A-23FC3B0CD067}"/>
  <bookViews>
    <workbookView xWindow="-120" yWindow="-120" windowWidth="29040" windowHeight="15720" tabRatio="500" xr2:uid="{00000000-000D-0000-FFFF-FFFF00000000}"/>
  </bookViews>
  <sheets>
    <sheet name="Istruzioni" sheetId="1" r:id="rId1"/>
    <sheet name="Anagrafica Beneficiario" sheetId="2" r:id="rId2"/>
    <sheet name="Anagrafica Partner" sheetId="3" r:id="rId3"/>
    <sheet name="Work Package" sheetId="4" r:id="rId4"/>
    <sheet name="Quadro spesa" sheetId="5" r:id="rId5"/>
    <sheet name="Articolazione per WP" sheetId="6" r:id="rId6"/>
    <sheet name="Articolazione per Anno" sheetId="7" r:id="rId7"/>
    <sheet name="Riepilogo" sheetId="8" r:id="rId8"/>
    <sheet name="Dati" sheetId="9" state="hidden" r:id="rId9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6" i="8" l="1"/>
  <c r="G7" i="6"/>
  <c r="G8" i="6"/>
  <c r="G9" i="6"/>
  <c r="G12" i="6"/>
  <c r="G13" i="6"/>
  <c r="G14" i="6"/>
  <c r="G15" i="6"/>
  <c r="G6" i="6"/>
  <c r="F7" i="6"/>
  <c r="F8" i="6"/>
  <c r="F9" i="6"/>
  <c r="F12" i="6"/>
  <c r="F13" i="6"/>
  <c r="F14" i="6"/>
  <c r="F15" i="6"/>
  <c r="F6" i="6"/>
  <c r="E7" i="6"/>
  <c r="E8" i="6"/>
  <c r="E9" i="6"/>
  <c r="E10" i="6"/>
  <c r="E11" i="6"/>
  <c r="E12" i="6"/>
  <c r="E14" i="6"/>
  <c r="E16" i="6"/>
  <c r="E17" i="6"/>
  <c r="E18" i="6"/>
  <c r="E19" i="6"/>
  <c r="D7" i="6"/>
  <c r="D8" i="6"/>
  <c r="D9" i="6"/>
  <c r="D10" i="6"/>
  <c r="D11" i="6"/>
  <c r="D12" i="6"/>
  <c r="D14" i="6"/>
  <c r="D16" i="6"/>
  <c r="D17" i="6"/>
  <c r="D18" i="6"/>
  <c r="D19" i="6"/>
  <c r="C9" i="6"/>
  <c r="C10" i="6"/>
  <c r="C14" i="6"/>
  <c r="C18" i="6"/>
  <c r="C7" i="6"/>
  <c r="C15" i="8" l="1"/>
  <c r="J15" i="8" s="1"/>
  <c r="C14" i="8"/>
  <c r="J14" i="8" s="1"/>
  <c r="C13" i="8"/>
  <c r="H13" i="8" s="1"/>
  <c r="C12" i="8"/>
  <c r="J12" i="8" s="1"/>
  <c r="C11" i="8"/>
  <c r="I11" i="8" s="1"/>
  <c r="C10" i="8"/>
  <c r="J10" i="8" s="1"/>
  <c r="B15" i="8"/>
  <c r="B14" i="8"/>
  <c r="B13" i="8"/>
  <c r="B12" i="8"/>
  <c r="B11" i="8"/>
  <c r="B10" i="8"/>
  <c r="G15" i="7"/>
  <c r="D15" i="7"/>
  <c r="F14" i="7"/>
  <c r="G14" i="7"/>
  <c r="E13" i="7"/>
  <c r="F13" i="7"/>
  <c r="H13" i="7"/>
  <c r="F12" i="7"/>
  <c r="D12" i="7"/>
  <c r="E11" i="7"/>
  <c r="F11" i="7"/>
  <c r="G11" i="7"/>
  <c r="G10" i="7"/>
  <c r="D10" i="7"/>
  <c r="K16" i="8"/>
  <c r="L16" i="8"/>
  <c r="M16" i="8"/>
  <c r="N7" i="8"/>
  <c r="N8" i="8"/>
  <c r="N9" i="8"/>
  <c r="N10" i="8"/>
  <c r="N11" i="8"/>
  <c r="N12" i="8"/>
  <c r="N13" i="8"/>
  <c r="N14" i="8"/>
  <c r="N15" i="8"/>
  <c r="N6" i="8"/>
  <c r="N16" i="8" s="1"/>
  <c r="C15" i="7"/>
  <c r="C14" i="7"/>
  <c r="C13" i="7"/>
  <c r="C12" i="7"/>
  <c r="C11" i="7"/>
  <c r="C10" i="7"/>
  <c r="B15" i="7"/>
  <c r="B14" i="7"/>
  <c r="B13" i="7"/>
  <c r="B12" i="7"/>
  <c r="B11" i="7"/>
  <c r="B10" i="7"/>
  <c r="J11" i="8"/>
  <c r="H11" i="8"/>
  <c r="C8" i="7"/>
  <c r="I443" i="5"/>
  <c r="H443" i="5"/>
  <c r="I442" i="5"/>
  <c r="G16" i="6" s="1"/>
  <c r="H442" i="5"/>
  <c r="F16" i="6" s="1"/>
  <c r="J441" i="5"/>
  <c r="I441" i="5"/>
  <c r="H441" i="5"/>
  <c r="J440" i="5"/>
  <c r="I440" i="5"/>
  <c r="H440" i="5"/>
  <c r="J439" i="5"/>
  <c r="I439" i="5"/>
  <c r="H439" i="5"/>
  <c r="J438" i="5"/>
  <c r="I438" i="5"/>
  <c r="H438" i="5"/>
  <c r="J437" i="5"/>
  <c r="I437" i="5"/>
  <c r="H437" i="5"/>
  <c r="J436" i="5"/>
  <c r="I436" i="5"/>
  <c r="H436" i="5"/>
  <c r="J435" i="5"/>
  <c r="I435" i="5"/>
  <c r="H435" i="5"/>
  <c r="J434" i="5"/>
  <c r="I434" i="5"/>
  <c r="H434" i="5"/>
  <c r="L429" i="5"/>
  <c r="K429" i="5"/>
  <c r="J429" i="5"/>
  <c r="H429" i="5"/>
  <c r="L428" i="5"/>
  <c r="K428" i="5"/>
  <c r="J428" i="5"/>
  <c r="H428" i="5"/>
  <c r="L427" i="5"/>
  <c r="K427" i="5"/>
  <c r="J427" i="5"/>
  <c r="H427" i="5"/>
  <c r="L426" i="5"/>
  <c r="K426" i="5"/>
  <c r="J426" i="5"/>
  <c r="H426" i="5"/>
  <c r="K425" i="5"/>
  <c r="E20" i="6" s="1"/>
  <c r="H425" i="5"/>
  <c r="J425" i="5" s="1"/>
  <c r="L424" i="5"/>
  <c r="K424" i="5"/>
  <c r="J424" i="5"/>
  <c r="H424" i="5"/>
  <c r="L423" i="5"/>
  <c r="K423" i="5"/>
  <c r="J423" i="5"/>
  <c r="H423" i="5"/>
  <c r="L422" i="5"/>
  <c r="K422" i="5"/>
  <c r="J422" i="5"/>
  <c r="H422" i="5"/>
  <c r="L421" i="5"/>
  <c r="K421" i="5"/>
  <c r="J421" i="5"/>
  <c r="H421" i="5"/>
  <c r="L420" i="5"/>
  <c r="K420" i="5"/>
  <c r="J420" i="5"/>
  <c r="H420" i="5"/>
  <c r="J415" i="5"/>
  <c r="I415" i="5"/>
  <c r="H415" i="5"/>
  <c r="J414" i="5"/>
  <c r="I414" i="5"/>
  <c r="H414" i="5"/>
  <c r="I413" i="5"/>
  <c r="H413" i="5"/>
  <c r="J412" i="5"/>
  <c r="I412" i="5"/>
  <c r="H412" i="5"/>
  <c r="J411" i="5"/>
  <c r="I411" i="5"/>
  <c r="H411" i="5"/>
  <c r="J410" i="5"/>
  <c r="I410" i="5"/>
  <c r="H410" i="5"/>
  <c r="J409" i="5"/>
  <c r="I409" i="5"/>
  <c r="H409" i="5"/>
  <c r="J408" i="5"/>
  <c r="I408" i="5"/>
  <c r="H408" i="5"/>
  <c r="J407" i="5"/>
  <c r="I407" i="5"/>
  <c r="H407" i="5"/>
  <c r="I406" i="5"/>
  <c r="H406" i="5"/>
  <c r="J406" i="5" s="1"/>
  <c r="C12" i="6" s="1"/>
  <c r="I399" i="5"/>
  <c r="G17" i="6" s="1"/>
  <c r="H399" i="5"/>
  <c r="J398" i="5"/>
  <c r="I398" i="5"/>
  <c r="H398" i="5"/>
  <c r="J397" i="5"/>
  <c r="I397" i="5"/>
  <c r="H397" i="5"/>
  <c r="J396" i="5"/>
  <c r="I396" i="5"/>
  <c r="H396" i="5"/>
  <c r="J395" i="5"/>
  <c r="I395" i="5"/>
  <c r="H395" i="5"/>
  <c r="J394" i="5"/>
  <c r="I394" i="5"/>
  <c r="H394" i="5"/>
  <c r="J393" i="5"/>
  <c r="I393" i="5"/>
  <c r="H393" i="5"/>
  <c r="J392" i="5"/>
  <c r="I392" i="5"/>
  <c r="H392" i="5"/>
  <c r="J391" i="5"/>
  <c r="I391" i="5"/>
  <c r="H391" i="5"/>
  <c r="J390" i="5"/>
  <c r="I390" i="5"/>
  <c r="H390" i="5"/>
  <c r="L385" i="5"/>
  <c r="K385" i="5"/>
  <c r="J385" i="5"/>
  <c r="H385" i="5"/>
  <c r="L384" i="5"/>
  <c r="K384" i="5"/>
  <c r="J384" i="5"/>
  <c r="H384" i="5"/>
  <c r="L383" i="5"/>
  <c r="K383" i="5"/>
  <c r="J383" i="5"/>
  <c r="H383" i="5"/>
  <c r="L382" i="5"/>
  <c r="K382" i="5"/>
  <c r="J382" i="5"/>
  <c r="H382" i="5"/>
  <c r="L381" i="5"/>
  <c r="K381" i="5"/>
  <c r="J381" i="5"/>
  <c r="H381" i="5"/>
  <c r="J380" i="5"/>
  <c r="D15" i="6" s="1"/>
  <c r="H380" i="5"/>
  <c r="K380" i="5" s="1"/>
  <c r="L379" i="5"/>
  <c r="K379" i="5"/>
  <c r="J379" i="5"/>
  <c r="H379" i="5"/>
  <c r="L378" i="5"/>
  <c r="K378" i="5"/>
  <c r="J378" i="5"/>
  <c r="H378" i="5"/>
  <c r="L377" i="5"/>
  <c r="K377" i="5"/>
  <c r="J377" i="5"/>
  <c r="H377" i="5"/>
  <c r="L376" i="5"/>
  <c r="K376" i="5"/>
  <c r="J376" i="5"/>
  <c r="H376" i="5"/>
  <c r="I371" i="5"/>
  <c r="H371" i="5"/>
  <c r="J370" i="5"/>
  <c r="I370" i="5"/>
  <c r="H370" i="5"/>
  <c r="J369" i="5"/>
  <c r="I369" i="5"/>
  <c r="H369" i="5"/>
  <c r="J368" i="5"/>
  <c r="I368" i="5"/>
  <c r="H368" i="5"/>
  <c r="J367" i="5"/>
  <c r="I367" i="5"/>
  <c r="H367" i="5"/>
  <c r="J366" i="5"/>
  <c r="I366" i="5"/>
  <c r="H366" i="5"/>
  <c r="J365" i="5"/>
  <c r="I365" i="5"/>
  <c r="H365" i="5"/>
  <c r="J364" i="5"/>
  <c r="I364" i="5"/>
  <c r="H364" i="5"/>
  <c r="J363" i="5"/>
  <c r="I363" i="5"/>
  <c r="H363" i="5"/>
  <c r="I362" i="5"/>
  <c r="J362" i="5" s="1"/>
  <c r="C13" i="6" s="1"/>
  <c r="H362" i="5"/>
  <c r="I355" i="5"/>
  <c r="H355" i="5"/>
  <c r="J355" i="5" s="1"/>
  <c r="D13" i="7" s="1"/>
  <c r="J354" i="5"/>
  <c r="I354" i="5"/>
  <c r="H354" i="5"/>
  <c r="J353" i="5"/>
  <c r="I353" i="5"/>
  <c r="H353" i="5"/>
  <c r="J352" i="5"/>
  <c r="I352" i="5"/>
  <c r="H352" i="5"/>
  <c r="J351" i="5"/>
  <c r="I351" i="5"/>
  <c r="H351" i="5"/>
  <c r="J350" i="5"/>
  <c r="I350" i="5"/>
  <c r="H350" i="5"/>
  <c r="J349" i="5"/>
  <c r="I349" i="5"/>
  <c r="H349" i="5"/>
  <c r="J348" i="5"/>
  <c r="I348" i="5"/>
  <c r="H348" i="5"/>
  <c r="J347" i="5"/>
  <c r="I347" i="5"/>
  <c r="H347" i="5"/>
  <c r="J346" i="5"/>
  <c r="I346" i="5"/>
  <c r="H346" i="5"/>
  <c r="L341" i="5"/>
  <c r="K341" i="5"/>
  <c r="J341" i="5"/>
  <c r="H341" i="5"/>
  <c r="L340" i="5"/>
  <c r="K340" i="5"/>
  <c r="J340" i="5"/>
  <c r="H340" i="5"/>
  <c r="L339" i="5"/>
  <c r="K339" i="5"/>
  <c r="J339" i="5"/>
  <c r="H339" i="5"/>
  <c r="L338" i="5"/>
  <c r="K338" i="5"/>
  <c r="J338" i="5"/>
  <c r="H338" i="5"/>
  <c r="L337" i="5"/>
  <c r="K337" i="5"/>
  <c r="J337" i="5"/>
  <c r="H337" i="5"/>
  <c r="L336" i="5"/>
  <c r="K336" i="5"/>
  <c r="J336" i="5"/>
  <c r="H336" i="5"/>
  <c r="L335" i="5"/>
  <c r="K335" i="5"/>
  <c r="J335" i="5"/>
  <c r="H335" i="5"/>
  <c r="L334" i="5"/>
  <c r="K334" i="5"/>
  <c r="J334" i="5"/>
  <c r="H334" i="5"/>
  <c r="L333" i="5"/>
  <c r="K333" i="5"/>
  <c r="J333" i="5"/>
  <c r="H333" i="5"/>
  <c r="L332" i="5"/>
  <c r="K332" i="5"/>
  <c r="J332" i="5"/>
  <c r="H332" i="5"/>
  <c r="J327" i="5"/>
  <c r="I327" i="5"/>
  <c r="H327" i="5"/>
  <c r="J326" i="5"/>
  <c r="I326" i="5"/>
  <c r="H326" i="5"/>
  <c r="J325" i="5"/>
  <c r="I325" i="5"/>
  <c r="H325" i="5"/>
  <c r="J324" i="5"/>
  <c r="I324" i="5"/>
  <c r="H324" i="5"/>
  <c r="J323" i="5"/>
  <c r="I323" i="5"/>
  <c r="H323" i="5"/>
  <c r="J322" i="5"/>
  <c r="I322" i="5"/>
  <c r="H322" i="5"/>
  <c r="J321" i="5"/>
  <c r="I321" i="5"/>
  <c r="H321" i="5"/>
  <c r="J320" i="5"/>
  <c r="I320" i="5"/>
  <c r="H320" i="5"/>
  <c r="J319" i="5"/>
  <c r="I319" i="5"/>
  <c r="H319" i="5"/>
  <c r="I318" i="5"/>
  <c r="H318" i="5"/>
  <c r="J318" i="5" s="1"/>
  <c r="I311" i="5"/>
  <c r="G11" i="6" s="1"/>
  <c r="H311" i="5"/>
  <c r="J310" i="5"/>
  <c r="I310" i="5"/>
  <c r="H310" i="5"/>
  <c r="J309" i="5"/>
  <c r="I309" i="5"/>
  <c r="H309" i="5"/>
  <c r="J308" i="5"/>
  <c r="I308" i="5"/>
  <c r="H308" i="5"/>
  <c r="J307" i="5"/>
  <c r="I307" i="5"/>
  <c r="H307" i="5"/>
  <c r="J306" i="5"/>
  <c r="I306" i="5"/>
  <c r="H306" i="5"/>
  <c r="J305" i="5"/>
  <c r="I305" i="5"/>
  <c r="H305" i="5"/>
  <c r="J304" i="5"/>
  <c r="I304" i="5"/>
  <c r="H304" i="5"/>
  <c r="J303" i="5"/>
  <c r="I303" i="5"/>
  <c r="H303" i="5"/>
  <c r="J302" i="5"/>
  <c r="I302" i="5"/>
  <c r="H302" i="5"/>
  <c r="L297" i="5"/>
  <c r="K297" i="5"/>
  <c r="J297" i="5"/>
  <c r="H297" i="5"/>
  <c r="L296" i="5"/>
  <c r="K296" i="5"/>
  <c r="J296" i="5"/>
  <c r="H296" i="5"/>
  <c r="L295" i="5"/>
  <c r="K295" i="5"/>
  <c r="J295" i="5"/>
  <c r="H295" i="5"/>
  <c r="L294" i="5"/>
  <c r="K294" i="5"/>
  <c r="J294" i="5"/>
  <c r="H294" i="5"/>
  <c r="L293" i="5"/>
  <c r="K293" i="5"/>
  <c r="J293" i="5"/>
  <c r="H293" i="5"/>
  <c r="L292" i="5"/>
  <c r="K292" i="5"/>
  <c r="J292" i="5"/>
  <c r="H292" i="5"/>
  <c r="L291" i="5"/>
  <c r="K291" i="5"/>
  <c r="J291" i="5"/>
  <c r="H291" i="5"/>
  <c r="L290" i="5"/>
  <c r="K290" i="5"/>
  <c r="J290" i="5"/>
  <c r="H290" i="5"/>
  <c r="L289" i="5"/>
  <c r="K289" i="5"/>
  <c r="J289" i="5"/>
  <c r="H289" i="5"/>
  <c r="L288" i="5"/>
  <c r="K288" i="5"/>
  <c r="J288" i="5"/>
  <c r="H288" i="5"/>
  <c r="I283" i="5"/>
  <c r="H283" i="5"/>
  <c r="J282" i="5"/>
  <c r="I282" i="5"/>
  <c r="H282" i="5"/>
  <c r="J281" i="5"/>
  <c r="I281" i="5"/>
  <c r="H281" i="5"/>
  <c r="J280" i="5"/>
  <c r="I280" i="5"/>
  <c r="H280" i="5"/>
  <c r="J279" i="5"/>
  <c r="I279" i="5"/>
  <c r="H279" i="5"/>
  <c r="J278" i="5"/>
  <c r="I278" i="5"/>
  <c r="H278" i="5"/>
  <c r="J277" i="5"/>
  <c r="I277" i="5"/>
  <c r="H277" i="5"/>
  <c r="J276" i="5"/>
  <c r="I276" i="5"/>
  <c r="H276" i="5"/>
  <c r="J275" i="5"/>
  <c r="I275" i="5"/>
  <c r="H275" i="5"/>
  <c r="I274" i="5"/>
  <c r="H274" i="5"/>
  <c r="J274" i="5" s="1"/>
  <c r="I267" i="5"/>
  <c r="H267" i="5"/>
  <c r="J266" i="5"/>
  <c r="I266" i="5"/>
  <c r="H266" i="5"/>
  <c r="J265" i="5"/>
  <c r="I265" i="5"/>
  <c r="H265" i="5"/>
  <c r="J264" i="5"/>
  <c r="I264" i="5"/>
  <c r="H264" i="5"/>
  <c r="J263" i="5"/>
  <c r="I263" i="5"/>
  <c r="H263" i="5"/>
  <c r="J262" i="5"/>
  <c r="I262" i="5"/>
  <c r="H262" i="5"/>
  <c r="J261" i="5"/>
  <c r="I261" i="5"/>
  <c r="H261" i="5"/>
  <c r="J260" i="5"/>
  <c r="I260" i="5"/>
  <c r="H260" i="5"/>
  <c r="J259" i="5"/>
  <c r="I259" i="5"/>
  <c r="H259" i="5"/>
  <c r="J258" i="5"/>
  <c r="I258" i="5"/>
  <c r="H258" i="5"/>
  <c r="K253" i="5"/>
  <c r="H253" i="5"/>
  <c r="J253" i="5" s="1"/>
  <c r="L252" i="5"/>
  <c r="K252" i="5"/>
  <c r="J252" i="5"/>
  <c r="H252" i="5"/>
  <c r="L251" i="5"/>
  <c r="K251" i="5"/>
  <c r="J251" i="5"/>
  <c r="H251" i="5"/>
  <c r="L250" i="5"/>
  <c r="K250" i="5"/>
  <c r="J250" i="5"/>
  <c r="H250" i="5"/>
  <c r="L249" i="5"/>
  <c r="K249" i="5"/>
  <c r="J249" i="5"/>
  <c r="H249" i="5"/>
  <c r="L248" i="5"/>
  <c r="K248" i="5"/>
  <c r="J248" i="5"/>
  <c r="H248" i="5"/>
  <c r="L247" i="5"/>
  <c r="K247" i="5"/>
  <c r="J247" i="5"/>
  <c r="H247" i="5"/>
  <c r="L246" i="5"/>
  <c r="K246" i="5"/>
  <c r="J246" i="5"/>
  <c r="H246" i="5"/>
  <c r="L245" i="5"/>
  <c r="K245" i="5"/>
  <c r="J245" i="5"/>
  <c r="H245" i="5"/>
  <c r="L244" i="5"/>
  <c r="K244" i="5"/>
  <c r="J244" i="5"/>
  <c r="H244" i="5"/>
  <c r="J239" i="5"/>
  <c r="I239" i="5"/>
  <c r="H239" i="5"/>
  <c r="J238" i="5"/>
  <c r="I238" i="5"/>
  <c r="H238" i="5"/>
  <c r="J237" i="5"/>
  <c r="I237" i="5"/>
  <c r="H237" i="5"/>
  <c r="J236" i="5"/>
  <c r="I236" i="5"/>
  <c r="H236" i="5"/>
  <c r="J235" i="5"/>
  <c r="I235" i="5"/>
  <c r="H235" i="5"/>
  <c r="J234" i="5"/>
  <c r="I234" i="5"/>
  <c r="H234" i="5"/>
  <c r="J233" i="5"/>
  <c r="I233" i="5"/>
  <c r="H233" i="5"/>
  <c r="J232" i="5"/>
  <c r="I232" i="5"/>
  <c r="H232" i="5"/>
  <c r="J231" i="5"/>
  <c r="I231" i="5"/>
  <c r="H231" i="5"/>
  <c r="I230" i="5"/>
  <c r="H230" i="5"/>
  <c r="J230" i="5" s="1"/>
  <c r="J223" i="5"/>
  <c r="I223" i="5"/>
  <c r="H223" i="5"/>
  <c r="J222" i="5"/>
  <c r="I222" i="5"/>
  <c r="H222" i="5"/>
  <c r="J221" i="5"/>
  <c r="I221" i="5"/>
  <c r="H221" i="5"/>
  <c r="J220" i="5"/>
  <c r="I220" i="5"/>
  <c r="H220" i="5"/>
  <c r="J219" i="5"/>
  <c r="I219" i="5"/>
  <c r="H219" i="5"/>
  <c r="J218" i="5"/>
  <c r="I218" i="5"/>
  <c r="H218" i="5"/>
  <c r="J217" i="5"/>
  <c r="I217" i="5"/>
  <c r="H217" i="5"/>
  <c r="J216" i="5"/>
  <c r="I216" i="5"/>
  <c r="H216" i="5"/>
  <c r="J215" i="5"/>
  <c r="I215" i="5"/>
  <c r="H215" i="5"/>
  <c r="J214" i="5"/>
  <c r="I214" i="5"/>
  <c r="H214" i="5"/>
  <c r="J209" i="5"/>
  <c r="H209" i="5"/>
  <c r="K209" i="5" s="1"/>
  <c r="L208" i="5"/>
  <c r="K208" i="5"/>
  <c r="J208" i="5"/>
  <c r="H208" i="5"/>
  <c r="L207" i="5"/>
  <c r="K207" i="5"/>
  <c r="J207" i="5"/>
  <c r="H207" i="5"/>
  <c r="L206" i="5"/>
  <c r="K206" i="5"/>
  <c r="J206" i="5"/>
  <c r="H206" i="5"/>
  <c r="L205" i="5"/>
  <c r="K205" i="5"/>
  <c r="J205" i="5"/>
  <c r="H205" i="5"/>
  <c r="L204" i="5"/>
  <c r="K204" i="5"/>
  <c r="J204" i="5"/>
  <c r="H204" i="5"/>
  <c r="L203" i="5"/>
  <c r="K203" i="5"/>
  <c r="J203" i="5"/>
  <c r="H203" i="5"/>
  <c r="L202" i="5"/>
  <c r="K202" i="5"/>
  <c r="J202" i="5"/>
  <c r="H202" i="5"/>
  <c r="L201" i="5"/>
  <c r="K201" i="5"/>
  <c r="J201" i="5"/>
  <c r="H201" i="5"/>
  <c r="K200" i="5"/>
  <c r="E6" i="6" s="1"/>
  <c r="H200" i="5"/>
  <c r="J200" i="5" s="1"/>
  <c r="D6" i="6" s="1"/>
  <c r="J195" i="5"/>
  <c r="I195" i="5"/>
  <c r="H195" i="5"/>
  <c r="J194" i="5"/>
  <c r="I194" i="5"/>
  <c r="H194" i="5"/>
  <c r="J193" i="5"/>
  <c r="I193" i="5"/>
  <c r="H193" i="5"/>
  <c r="J192" i="5"/>
  <c r="I192" i="5"/>
  <c r="H192" i="5"/>
  <c r="J191" i="5"/>
  <c r="I191" i="5"/>
  <c r="H191" i="5"/>
  <c r="J190" i="5"/>
  <c r="I190" i="5"/>
  <c r="H190" i="5"/>
  <c r="J189" i="5"/>
  <c r="I189" i="5"/>
  <c r="H189" i="5"/>
  <c r="J188" i="5"/>
  <c r="I188" i="5"/>
  <c r="H188" i="5"/>
  <c r="J187" i="5"/>
  <c r="I187" i="5"/>
  <c r="H187" i="5"/>
  <c r="I186" i="5"/>
  <c r="H186" i="5"/>
  <c r="J186" i="5" s="1"/>
  <c r="C11" i="6" s="1"/>
  <c r="H39" i="5"/>
  <c r="J126" i="5"/>
  <c r="J127" i="5"/>
  <c r="J128" i="5"/>
  <c r="J129" i="5"/>
  <c r="J130" i="5"/>
  <c r="J131" i="5"/>
  <c r="J132" i="5"/>
  <c r="J133" i="5"/>
  <c r="J134" i="5"/>
  <c r="J135" i="5"/>
  <c r="J83" i="5"/>
  <c r="J84" i="5"/>
  <c r="J85" i="5"/>
  <c r="J86" i="5"/>
  <c r="J87" i="5"/>
  <c r="J88" i="5"/>
  <c r="J89" i="5"/>
  <c r="J90" i="5"/>
  <c r="J91" i="5"/>
  <c r="J82" i="5"/>
  <c r="J39" i="5"/>
  <c r="J40" i="5"/>
  <c r="J41" i="5"/>
  <c r="J42" i="5"/>
  <c r="J43" i="5"/>
  <c r="J44" i="5"/>
  <c r="J45" i="5"/>
  <c r="J46" i="5"/>
  <c r="J47" i="5"/>
  <c r="J170" i="5"/>
  <c r="J171" i="5"/>
  <c r="J172" i="5"/>
  <c r="J173" i="5"/>
  <c r="J174" i="5"/>
  <c r="J175" i="5"/>
  <c r="J176" i="5"/>
  <c r="J177" i="5"/>
  <c r="J178" i="5"/>
  <c r="J179" i="5"/>
  <c r="L157" i="5"/>
  <c r="L158" i="5"/>
  <c r="L159" i="5"/>
  <c r="L160" i="5"/>
  <c r="L161" i="5"/>
  <c r="L162" i="5"/>
  <c r="L163" i="5"/>
  <c r="L164" i="5"/>
  <c r="L165" i="5"/>
  <c r="L156" i="5"/>
  <c r="L113" i="5"/>
  <c r="L114" i="5"/>
  <c r="L115" i="5"/>
  <c r="L116" i="5"/>
  <c r="L117" i="5"/>
  <c r="L118" i="5"/>
  <c r="L119" i="5"/>
  <c r="L120" i="5"/>
  <c r="L121" i="5"/>
  <c r="L112" i="5"/>
  <c r="L69" i="5"/>
  <c r="L70" i="5"/>
  <c r="L71" i="5"/>
  <c r="L72" i="5"/>
  <c r="L73" i="5"/>
  <c r="L74" i="5"/>
  <c r="L75" i="5"/>
  <c r="L76" i="5"/>
  <c r="L77" i="5"/>
  <c r="L68" i="5"/>
  <c r="L24" i="5"/>
  <c r="L25" i="5"/>
  <c r="L26" i="5"/>
  <c r="L27" i="5"/>
  <c r="L28" i="5"/>
  <c r="L29" i="5"/>
  <c r="L30" i="5"/>
  <c r="L31" i="5"/>
  <c r="L32" i="5"/>
  <c r="L33" i="5"/>
  <c r="J99" i="5"/>
  <c r="J100" i="5"/>
  <c r="J101" i="5"/>
  <c r="J102" i="5"/>
  <c r="J103" i="5"/>
  <c r="J104" i="5"/>
  <c r="J105" i="5"/>
  <c r="J106" i="5"/>
  <c r="J107" i="5"/>
  <c r="J143" i="5"/>
  <c r="J144" i="5"/>
  <c r="J145" i="5"/>
  <c r="J146" i="5"/>
  <c r="J147" i="5"/>
  <c r="J148" i="5"/>
  <c r="J149" i="5"/>
  <c r="J150" i="5"/>
  <c r="J151" i="5"/>
  <c r="J98" i="5"/>
  <c r="J55" i="5"/>
  <c r="J56" i="5"/>
  <c r="J57" i="5"/>
  <c r="J58" i="5"/>
  <c r="J59" i="5"/>
  <c r="J60" i="5"/>
  <c r="J61" i="5"/>
  <c r="J62" i="5"/>
  <c r="J63" i="5"/>
  <c r="J11" i="5"/>
  <c r="J12" i="5"/>
  <c r="J13" i="5"/>
  <c r="J14" i="5"/>
  <c r="J15" i="5"/>
  <c r="J16" i="5"/>
  <c r="J17" i="5"/>
  <c r="J18" i="5"/>
  <c r="J442" i="5" l="1"/>
  <c r="F10" i="6"/>
  <c r="F18" i="6"/>
  <c r="G10" i="6"/>
  <c r="G18" i="6"/>
  <c r="J443" i="5"/>
  <c r="H15" i="7" s="1"/>
  <c r="J413" i="5"/>
  <c r="C20" i="6" s="1"/>
  <c r="D13" i="6"/>
  <c r="H11" i="7"/>
  <c r="C17" i="6"/>
  <c r="J371" i="5"/>
  <c r="C16" i="6" s="1"/>
  <c r="G20" i="6"/>
  <c r="J342" i="5"/>
  <c r="L425" i="5"/>
  <c r="F15" i="7" s="1"/>
  <c r="D20" i="6"/>
  <c r="J267" i="5"/>
  <c r="J268" i="5" s="1"/>
  <c r="F20" i="6"/>
  <c r="J311" i="5"/>
  <c r="G12" i="7" s="1"/>
  <c r="F11" i="6"/>
  <c r="I14" i="8"/>
  <c r="J283" i="5"/>
  <c r="H12" i="7" s="1"/>
  <c r="L209" i="5"/>
  <c r="F10" i="7" s="1"/>
  <c r="E13" i="6"/>
  <c r="G13" i="7"/>
  <c r="C19" i="6"/>
  <c r="J399" i="5"/>
  <c r="D14" i="7" s="1"/>
  <c r="F17" i="6"/>
  <c r="L253" i="5"/>
  <c r="L254" i="5" s="1"/>
  <c r="H400" i="5"/>
  <c r="E15" i="6"/>
  <c r="L380" i="5"/>
  <c r="L386" i="5" s="1"/>
  <c r="K386" i="5"/>
  <c r="L200" i="5"/>
  <c r="E10" i="7" s="1"/>
  <c r="E15" i="7"/>
  <c r="E12" i="7"/>
  <c r="I12" i="8"/>
  <c r="J13" i="8"/>
  <c r="D11" i="7"/>
  <c r="H10" i="8"/>
  <c r="I10" i="8"/>
  <c r="H14" i="7"/>
  <c r="H10" i="7"/>
  <c r="I13" i="8"/>
  <c r="H12" i="8"/>
  <c r="H15" i="8"/>
  <c r="I15" i="8"/>
  <c r="H14" i="8"/>
  <c r="I400" i="5"/>
  <c r="J430" i="5"/>
  <c r="K430" i="5"/>
  <c r="I372" i="5"/>
  <c r="J372" i="5"/>
  <c r="K342" i="5"/>
  <c r="L342" i="5"/>
  <c r="H372" i="5"/>
  <c r="H328" i="5"/>
  <c r="I328" i="5"/>
  <c r="H356" i="5"/>
  <c r="J328" i="5"/>
  <c r="I356" i="5"/>
  <c r="J386" i="5"/>
  <c r="I416" i="5"/>
  <c r="H444" i="5"/>
  <c r="J254" i="5"/>
  <c r="J298" i="5"/>
  <c r="J356" i="5"/>
  <c r="I444" i="5"/>
  <c r="H416" i="5"/>
  <c r="L298" i="5"/>
  <c r="J240" i="5"/>
  <c r="H268" i="5"/>
  <c r="H284" i="5"/>
  <c r="K254" i="5"/>
  <c r="J210" i="5"/>
  <c r="J196" i="5"/>
  <c r="I240" i="5"/>
  <c r="I268" i="5"/>
  <c r="I284" i="5"/>
  <c r="H240" i="5"/>
  <c r="H312" i="5"/>
  <c r="I312" i="5"/>
  <c r="K210" i="5"/>
  <c r="H224" i="5"/>
  <c r="K298" i="5"/>
  <c r="I196" i="5"/>
  <c r="I224" i="5"/>
  <c r="J224" i="5"/>
  <c r="H196" i="5"/>
  <c r="I175" i="5"/>
  <c r="H175" i="5"/>
  <c r="I174" i="5"/>
  <c r="H174" i="5"/>
  <c r="K159" i="5"/>
  <c r="J159" i="5"/>
  <c r="H159" i="5"/>
  <c r="K158" i="5"/>
  <c r="J158" i="5"/>
  <c r="H158" i="5"/>
  <c r="I148" i="5"/>
  <c r="H148" i="5"/>
  <c r="I147" i="5"/>
  <c r="H147" i="5"/>
  <c r="I130" i="5"/>
  <c r="H130" i="5"/>
  <c r="I129" i="5"/>
  <c r="H129" i="5"/>
  <c r="K118" i="5"/>
  <c r="J118" i="5"/>
  <c r="H118" i="5"/>
  <c r="K117" i="5"/>
  <c r="J117" i="5"/>
  <c r="H117" i="5"/>
  <c r="I104" i="5"/>
  <c r="H104" i="5"/>
  <c r="I103" i="5"/>
  <c r="H103" i="5"/>
  <c r="I87" i="5"/>
  <c r="H87" i="5"/>
  <c r="I86" i="5"/>
  <c r="H86" i="5"/>
  <c r="K73" i="5"/>
  <c r="J73" i="5"/>
  <c r="H73" i="5"/>
  <c r="K72" i="5"/>
  <c r="J72" i="5"/>
  <c r="H72" i="5"/>
  <c r="I59" i="5"/>
  <c r="H59" i="5"/>
  <c r="I58" i="5"/>
  <c r="H58" i="5"/>
  <c r="I44" i="5"/>
  <c r="H44" i="5"/>
  <c r="I43" i="5"/>
  <c r="H43" i="5"/>
  <c r="I15" i="5"/>
  <c r="H15" i="5"/>
  <c r="I14" i="5"/>
  <c r="H14" i="5"/>
  <c r="K27" i="5"/>
  <c r="J27" i="5"/>
  <c r="H27" i="5"/>
  <c r="K26" i="5"/>
  <c r="J26" i="5"/>
  <c r="H26" i="5"/>
  <c r="H10" i="5"/>
  <c r="I10" i="5"/>
  <c r="H12" i="5"/>
  <c r="I12" i="5"/>
  <c r="H13" i="5"/>
  <c r="I13" i="5"/>
  <c r="H16" i="5"/>
  <c r="I16" i="5"/>
  <c r="H17" i="5"/>
  <c r="I17" i="5"/>
  <c r="H18" i="5"/>
  <c r="I18" i="5"/>
  <c r="H19" i="5"/>
  <c r="I19" i="5"/>
  <c r="H11" i="5"/>
  <c r="I11" i="5"/>
  <c r="J444" i="5" l="1"/>
  <c r="H18" i="6"/>
  <c r="L430" i="5"/>
  <c r="J416" i="5"/>
  <c r="J400" i="5"/>
  <c r="J284" i="5"/>
  <c r="J312" i="5"/>
  <c r="F11" i="8"/>
  <c r="G11" i="8" s="1"/>
  <c r="H17" i="6"/>
  <c r="J13" i="7"/>
  <c r="J19" i="5"/>
  <c r="C6" i="6" s="1"/>
  <c r="H6" i="6" s="1"/>
  <c r="F12" i="8"/>
  <c r="E10" i="8"/>
  <c r="F10" i="8"/>
  <c r="E11" i="8"/>
  <c r="E14" i="8"/>
  <c r="E12" i="8"/>
  <c r="G12" i="8" s="1"/>
  <c r="F13" i="8"/>
  <c r="E14" i="7"/>
  <c r="J15" i="7"/>
  <c r="D11" i="8"/>
  <c r="I11" i="7"/>
  <c r="J12" i="7"/>
  <c r="J11" i="7"/>
  <c r="F15" i="8"/>
  <c r="L210" i="5"/>
  <c r="J10" i="7" s="1"/>
  <c r="I13" i="7"/>
  <c r="K13" i="7" s="1"/>
  <c r="D13" i="8"/>
  <c r="E15" i="8"/>
  <c r="E13" i="8"/>
  <c r="G13" i="8" s="1"/>
  <c r="F14" i="8"/>
  <c r="J14" i="7"/>
  <c r="I15" i="7"/>
  <c r="D15" i="8"/>
  <c r="I10" i="7"/>
  <c r="D10" i="8"/>
  <c r="D12" i="8"/>
  <c r="I12" i="7"/>
  <c r="I14" i="7"/>
  <c r="D14" i="8"/>
  <c r="J10" i="5"/>
  <c r="C15" i="6" s="1"/>
  <c r="H171" i="5"/>
  <c r="K28" i="5"/>
  <c r="J25" i="5"/>
  <c r="G20" i="5"/>
  <c r="H20" i="5"/>
  <c r="C9" i="8"/>
  <c r="J9" i="8" s="1"/>
  <c r="B9" i="8"/>
  <c r="C8" i="8"/>
  <c r="J8" i="8" s="1"/>
  <c r="B8" i="8"/>
  <c r="C7" i="8"/>
  <c r="J7" i="8" s="1"/>
  <c r="B7" i="8"/>
  <c r="C6" i="8"/>
  <c r="J6" i="8" s="1"/>
  <c r="B6" i="8"/>
  <c r="H9" i="7"/>
  <c r="F9" i="7"/>
  <c r="E9" i="7"/>
  <c r="C9" i="7"/>
  <c r="B9" i="7"/>
  <c r="H8" i="7"/>
  <c r="G8" i="7"/>
  <c r="F8" i="7"/>
  <c r="E8" i="7"/>
  <c r="D8" i="7"/>
  <c r="B8" i="7"/>
  <c r="H7" i="7"/>
  <c r="G7" i="7"/>
  <c r="E7" i="7"/>
  <c r="C7" i="7"/>
  <c r="B7" i="7"/>
  <c r="H6" i="7"/>
  <c r="C6" i="7"/>
  <c r="B6" i="7"/>
  <c r="I179" i="5"/>
  <c r="H179" i="5"/>
  <c r="I178" i="5"/>
  <c r="H178" i="5"/>
  <c r="I177" i="5"/>
  <c r="H177" i="5"/>
  <c r="I176" i="5"/>
  <c r="H176" i="5"/>
  <c r="I173" i="5"/>
  <c r="H173" i="5"/>
  <c r="I172" i="5"/>
  <c r="H172" i="5"/>
  <c r="I171" i="5"/>
  <c r="I170" i="5"/>
  <c r="H170" i="5"/>
  <c r="K165" i="5"/>
  <c r="J165" i="5"/>
  <c r="H165" i="5"/>
  <c r="K164" i="5"/>
  <c r="J164" i="5"/>
  <c r="H164" i="5"/>
  <c r="K163" i="5"/>
  <c r="J163" i="5"/>
  <c r="H163" i="5"/>
  <c r="K162" i="5"/>
  <c r="J162" i="5"/>
  <c r="H162" i="5"/>
  <c r="K161" i="5"/>
  <c r="J161" i="5"/>
  <c r="H161" i="5"/>
  <c r="K160" i="5"/>
  <c r="J160" i="5"/>
  <c r="H160" i="5"/>
  <c r="K157" i="5"/>
  <c r="J157" i="5"/>
  <c r="H157" i="5"/>
  <c r="K156" i="5"/>
  <c r="J156" i="5"/>
  <c r="H156" i="5"/>
  <c r="I151" i="5"/>
  <c r="H151" i="5"/>
  <c r="I150" i="5"/>
  <c r="H150" i="5"/>
  <c r="I149" i="5"/>
  <c r="H149" i="5"/>
  <c r="I146" i="5"/>
  <c r="H146" i="5"/>
  <c r="I145" i="5"/>
  <c r="H145" i="5"/>
  <c r="I144" i="5"/>
  <c r="H144" i="5"/>
  <c r="I143" i="5"/>
  <c r="H143" i="5"/>
  <c r="I142" i="5"/>
  <c r="H142" i="5"/>
  <c r="I135" i="5"/>
  <c r="H135" i="5"/>
  <c r="I134" i="5"/>
  <c r="H134" i="5"/>
  <c r="I133" i="5"/>
  <c r="H133" i="5"/>
  <c r="I132" i="5"/>
  <c r="H132" i="5"/>
  <c r="I131" i="5"/>
  <c r="H131" i="5"/>
  <c r="I128" i="5"/>
  <c r="H128" i="5"/>
  <c r="I127" i="5"/>
  <c r="H127" i="5"/>
  <c r="I126" i="5"/>
  <c r="H126" i="5"/>
  <c r="K121" i="5"/>
  <c r="J121" i="5"/>
  <c r="H121" i="5"/>
  <c r="K120" i="5"/>
  <c r="J120" i="5"/>
  <c r="H120" i="5"/>
  <c r="K119" i="5"/>
  <c r="J119" i="5"/>
  <c r="H119" i="5"/>
  <c r="K116" i="5"/>
  <c r="J116" i="5"/>
  <c r="H116" i="5"/>
  <c r="K115" i="5"/>
  <c r="J115" i="5"/>
  <c r="H115" i="5"/>
  <c r="K114" i="5"/>
  <c r="J114" i="5"/>
  <c r="H114" i="5"/>
  <c r="K113" i="5"/>
  <c r="J113" i="5"/>
  <c r="H113" i="5"/>
  <c r="K112" i="5"/>
  <c r="J112" i="5"/>
  <c r="H112" i="5"/>
  <c r="I107" i="5"/>
  <c r="H107" i="5"/>
  <c r="I106" i="5"/>
  <c r="H106" i="5"/>
  <c r="I105" i="5"/>
  <c r="H105" i="5"/>
  <c r="I102" i="5"/>
  <c r="H102" i="5"/>
  <c r="I101" i="5"/>
  <c r="H101" i="5"/>
  <c r="I100" i="5"/>
  <c r="H100" i="5"/>
  <c r="I99" i="5"/>
  <c r="H99" i="5"/>
  <c r="I98" i="5"/>
  <c r="H98" i="5"/>
  <c r="I91" i="5"/>
  <c r="H91" i="5"/>
  <c r="I90" i="5"/>
  <c r="H90" i="5"/>
  <c r="I89" i="5"/>
  <c r="H89" i="5"/>
  <c r="I88" i="5"/>
  <c r="H88" i="5"/>
  <c r="I85" i="5"/>
  <c r="H85" i="5"/>
  <c r="I84" i="5"/>
  <c r="H84" i="5"/>
  <c r="I83" i="5"/>
  <c r="H83" i="5"/>
  <c r="I82" i="5"/>
  <c r="H82" i="5"/>
  <c r="K77" i="5"/>
  <c r="J77" i="5"/>
  <c r="H77" i="5"/>
  <c r="K76" i="5"/>
  <c r="J76" i="5"/>
  <c r="H76" i="5"/>
  <c r="K75" i="5"/>
  <c r="J75" i="5"/>
  <c r="H75" i="5"/>
  <c r="K74" i="5"/>
  <c r="J74" i="5"/>
  <c r="H74" i="5"/>
  <c r="K71" i="5"/>
  <c r="J71" i="5"/>
  <c r="H71" i="5"/>
  <c r="K70" i="5"/>
  <c r="J70" i="5"/>
  <c r="H70" i="5"/>
  <c r="K69" i="5"/>
  <c r="J69" i="5"/>
  <c r="H69" i="5"/>
  <c r="K68" i="5"/>
  <c r="J68" i="5"/>
  <c r="H68" i="5"/>
  <c r="I63" i="5"/>
  <c r="H63" i="5"/>
  <c r="I62" i="5"/>
  <c r="H62" i="5"/>
  <c r="I61" i="5"/>
  <c r="H61" i="5"/>
  <c r="I60" i="5"/>
  <c r="H60" i="5"/>
  <c r="I57" i="5"/>
  <c r="H57" i="5"/>
  <c r="I56" i="5"/>
  <c r="H56" i="5"/>
  <c r="I55" i="5"/>
  <c r="H55" i="5"/>
  <c r="I54" i="5"/>
  <c r="H54" i="5"/>
  <c r="J54" i="5" s="1"/>
  <c r="D7" i="7" s="1"/>
  <c r="I47" i="5"/>
  <c r="H47" i="5"/>
  <c r="I46" i="5"/>
  <c r="H46" i="5"/>
  <c r="I45" i="5"/>
  <c r="H45" i="5"/>
  <c r="I42" i="5"/>
  <c r="H42" i="5"/>
  <c r="I41" i="5"/>
  <c r="H41" i="5"/>
  <c r="I40" i="5"/>
  <c r="H40" i="5"/>
  <c r="I39" i="5"/>
  <c r="I38" i="5"/>
  <c r="G19" i="6" s="1"/>
  <c r="H38" i="5"/>
  <c r="K33" i="5"/>
  <c r="J33" i="5"/>
  <c r="H33" i="5"/>
  <c r="K32" i="5"/>
  <c r="J32" i="5"/>
  <c r="H32" i="5"/>
  <c r="K31" i="5"/>
  <c r="J31" i="5"/>
  <c r="H31" i="5"/>
  <c r="K30" i="5"/>
  <c r="J30" i="5"/>
  <c r="H30" i="5"/>
  <c r="K29" i="5"/>
  <c r="J29" i="5"/>
  <c r="H29" i="5"/>
  <c r="J28" i="5"/>
  <c r="H28" i="5"/>
  <c r="H25" i="5"/>
  <c r="K25" i="5" s="1"/>
  <c r="K24" i="5"/>
  <c r="H24" i="5"/>
  <c r="J24" i="5" s="1"/>
  <c r="D6" i="7" s="1"/>
  <c r="I20" i="5"/>
  <c r="K14" i="7" l="1"/>
  <c r="K15" i="7"/>
  <c r="G14" i="8"/>
  <c r="K10" i="7"/>
  <c r="K11" i="7"/>
  <c r="J142" i="5"/>
  <c r="G10" i="8"/>
  <c r="J38" i="5"/>
  <c r="F19" i="6"/>
  <c r="H19" i="6" s="1"/>
  <c r="C8" i="6"/>
  <c r="D9" i="7"/>
  <c r="D16" i="7" s="1"/>
  <c r="K12" i="7"/>
  <c r="G15" i="8"/>
  <c r="H16" i="7"/>
  <c r="J20" i="5"/>
  <c r="H9" i="8"/>
  <c r="I9" i="8"/>
  <c r="I6" i="8"/>
  <c r="H8" i="8"/>
  <c r="I8" i="8"/>
  <c r="H7" i="8"/>
  <c r="I7" i="8"/>
  <c r="H6" i="8"/>
  <c r="K122" i="5"/>
  <c r="I180" i="5"/>
  <c r="J34" i="5"/>
  <c r="I64" i="5"/>
  <c r="H136" i="5"/>
  <c r="I136" i="5"/>
  <c r="J166" i="5"/>
  <c r="I108" i="5"/>
  <c r="H48" i="5"/>
  <c r="H152" i="5"/>
  <c r="I48" i="5"/>
  <c r="I152" i="5"/>
  <c r="H92" i="5"/>
  <c r="J78" i="5"/>
  <c r="I92" i="5"/>
  <c r="H108" i="5"/>
  <c r="K78" i="5"/>
  <c r="K166" i="5"/>
  <c r="E21" i="6"/>
  <c r="H10" i="6"/>
  <c r="H20" i="6"/>
  <c r="G9" i="7"/>
  <c r="H16" i="6"/>
  <c r="H14" i="6"/>
  <c r="H13" i="6"/>
  <c r="K34" i="5"/>
  <c r="H7" i="6"/>
  <c r="J122" i="5"/>
  <c r="H64" i="5"/>
  <c r="H180" i="5"/>
  <c r="F21" i="6" l="1"/>
  <c r="H8" i="6"/>
  <c r="H11" i="6"/>
  <c r="F6" i="7"/>
  <c r="E6" i="7"/>
  <c r="E16" i="7" s="1"/>
  <c r="F8" i="8"/>
  <c r="E9" i="8"/>
  <c r="J48" i="5"/>
  <c r="J92" i="5"/>
  <c r="L166" i="5"/>
  <c r="J180" i="5"/>
  <c r="J136" i="5"/>
  <c r="F9" i="8"/>
  <c r="L122" i="5"/>
  <c r="E8" i="8"/>
  <c r="J152" i="5"/>
  <c r="D9" i="8" s="1"/>
  <c r="L78" i="5"/>
  <c r="J108" i="5"/>
  <c r="D8" i="8" s="1"/>
  <c r="E7" i="8"/>
  <c r="F7" i="8"/>
  <c r="F6" i="8"/>
  <c r="D21" i="6"/>
  <c r="G21" i="6"/>
  <c r="J64" i="5"/>
  <c r="H9" i="6"/>
  <c r="F7" i="7"/>
  <c r="I6" i="7"/>
  <c r="G6" i="7"/>
  <c r="G16" i="7" s="1"/>
  <c r="H12" i="6"/>
  <c r="L34" i="5"/>
  <c r="J6" i="7" l="1"/>
  <c r="F16" i="7"/>
  <c r="G6" i="8"/>
  <c r="E16" i="8"/>
  <c r="F16" i="8"/>
  <c r="G9" i="8"/>
  <c r="J8" i="7"/>
  <c r="J7" i="7"/>
  <c r="J9" i="7"/>
  <c r="G8" i="8"/>
  <c r="I8" i="7"/>
  <c r="G7" i="8"/>
  <c r="I9" i="7"/>
  <c r="D6" i="8"/>
  <c r="D16" i="8" s="1"/>
  <c r="I7" i="7"/>
  <c r="D7" i="8"/>
  <c r="H15" i="6"/>
  <c r="H21" i="6" s="1"/>
  <c r="C21" i="6"/>
  <c r="K7" i="7" l="1"/>
  <c r="I16" i="7"/>
  <c r="J16" i="7"/>
  <c r="G16" i="8"/>
  <c r="C21" i="8" s="1"/>
  <c r="D21" i="8" s="1"/>
  <c r="K8" i="7"/>
  <c r="K9" i="7"/>
  <c r="K6" i="7"/>
  <c r="B21" i="8" l="1"/>
  <c r="K16" i="7"/>
</calcChain>
</file>

<file path=xl/sharedStrings.xml><?xml version="1.0" encoding="utf-8"?>
<sst xmlns="http://schemas.openxmlformats.org/spreadsheetml/2006/main" count="1653" uniqueCount="200">
  <si>
    <t>FORMULARIO STEP MOLISE</t>
  </si>
  <si>
    <t>Programma Regionale Molise FESR FSE+ 2021-2027 - Avviso Pubblico STEP Molise</t>
  </si>
  <si>
    <t>Azioni 1.6.1 e 2.9.1 - Formulario di dettaglio del Programma di Investimento</t>
  </si>
  <si>
    <t>COME COMPILARE QUESTO FILE</t>
  </si>
  <si>
    <t>LEGENDA COLORI</t>
  </si>
  <si>
    <t xml:space="preserve">  Cella gialla: campo da compilare a cura del proponente</t>
  </si>
  <si>
    <t xml:space="preserve">  Cella bianca con testo nero: calcolata automaticamente: non modificare</t>
  </si>
  <si>
    <t>Linea di Intervento</t>
  </si>
  <si>
    <t>Tipologia del Soggetto proponente</t>
  </si>
  <si>
    <t>1) Dati generali</t>
  </si>
  <si>
    <t>Denominazione</t>
  </si>
  <si>
    <t>Forma giuridica</t>
  </si>
  <si>
    <t>Dimensione aziendale</t>
  </si>
  <si>
    <t>Legale rappresentante</t>
  </si>
  <si>
    <t>Nominativo:</t>
  </si>
  <si>
    <t>Mail:</t>
  </si>
  <si>
    <t>Tel:</t>
  </si>
  <si>
    <t>Responsabile del Progetto</t>
  </si>
  <si>
    <t>2) Codice Fiscale / P.IVA</t>
  </si>
  <si>
    <t>Codice Fiscale</t>
  </si>
  <si>
    <t>Partita IVA</t>
  </si>
  <si>
    <t>3) Sede legale</t>
  </si>
  <si>
    <t>Comune</t>
  </si>
  <si>
    <t>Provincia</t>
  </si>
  <si>
    <t>CAP</t>
  </si>
  <si>
    <t>Via / Piazza, n. civico</t>
  </si>
  <si>
    <t>Telefono</t>
  </si>
  <si>
    <t>E-mail</t>
  </si>
  <si>
    <t>PEC</t>
  </si>
  <si>
    <t>4) Sede produttiva oggetto dell'intervento (Regione Molise)</t>
  </si>
  <si>
    <t>Sede produttiva gia attiva in Molise</t>
  </si>
  <si>
    <t>5) Capitale sociale (ove ricorra)</t>
  </si>
  <si>
    <t>Capitale sociale</t>
  </si>
  <si>
    <t>Capitale versato</t>
  </si>
  <si>
    <t>6) Iscrizione Registro Imprese CCIAA</t>
  </si>
  <si>
    <t>CCIAA competente</t>
  </si>
  <si>
    <t>Numero iscrizione</t>
  </si>
  <si>
    <t>Data iscrizione</t>
  </si>
  <si>
    <t>7) Regime di contabilita</t>
  </si>
  <si>
    <t>Tipo di contabilita</t>
  </si>
  <si>
    <t>8) Regime IVA</t>
  </si>
  <si>
    <t>IVA</t>
  </si>
  <si>
    <t>ANAGRAFICA PARTNER (duplicare questo foglio per ogni partner dell'ATI/ATS)</t>
  </si>
  <si>
    <t>Ruolo nel Raggruppamento</t>
  </si>
  <si>
    <t>Tipologia partner</t>
  </si>
  <si>
    <t>Per aggiungere un partner: tasto destro sulla linguetta del foglio &gt; Sposta o copia &gt; spuntare "Crea una copia" &gt; rinominare il foglio (es. "Anagrafica Partner 2").</t>
  </si>
  <si>
    <t>Per aggiungere ulteriori WP, inserire nuove colonne a destra dell'ultima e aggiornare l'elenco WP nel foglio Dati (colonna J).</t>
  </si>
  <si>
    <t>WP1</t>
  </si>
  <si>
    <t>WP2</t>
  </si>
  <si>
    <t>WP3</t>
  </si>
  <si>
    <t>WP4</t>
  </si>
  <si>
    <t>WP5</t>
  </si>
  <si>
    <t>WP6</t>
  </si>
  <si>
    <t>Denominazione Fase / WP</t>
  </si>
  <si>
    <t>Soggetto responsabile del WP</t>
  </si>
  <si>
    <t>Altri soggetti coinvolti</t>
  </si>
  <si>
    <t>Ruoli e compiti dei soggetti coinvolti</t>
  </si>
  <si>
    <t>Obiettivi della fase</t>
  </si>
  <si>
    <t>Descrizione delle eventuali sotto-attivita</t>
  </si>
  <si>
    <t>Tempistica di attuazione (Da - A)</t>
  </si>
  <si>
    <t>Risultati attesi e deliverables (incluso, se pertinente, il prototipo)</t>
  </si>
  <si>
    <t>QUADRO DI DETTAGLIO SPESA TOTALE PROGETTO</t>
  </si>
  <si>
    <t>Nota bene: compilare esclusivamente le celle gialle. F.1 Investimenti Produttivi (art. 14 GBER) e' sempre da compilare; F.2 Spese di Ricerca Industriale e Sviluppo Sperimentale (art. 25 GBER) va compilata solo se il Programma di Investimento prevede tali attivita' (facoltative, nel limite del 25% dell'investimento produttivo).</t>
  </si>
  <si>
    <t>Capofila / Impresa singola</t>
  </si>
  <si>
    <t>INSERIRE NOME IMPRESA</t>
  </si>
  <si>
    <t>Dimensione</t>
  </si>
  <si>
    <t>F.1 - Investimenti Produttivi (art. 14 GBER)</t>
  </si>
  <si>
    <t>Tipologia</t>
  </si>
  <si>
    <t>Descrizione</t>
  </si>
  <si>
    <t>Fornitore / N. preventivo</t>
  </si>
  <si>
    <t>WP</t>
  </si>
  <si>
    <t>Anno</t>
  </si>
  <si>
    <t>Importo (EUR)</t>
  </si>
  <si>
    <t>di cui Materiali (EUR)</t>
  </si>
  <si>
    <t>di cui Immateriali (EUR)</t>
  </si>
  <si>
    <t>Totale riga (EUR)</t>
  </si>
  <si>
    <t>Totale F.1</t>
  </si>
  <si>
    <t>F.2 - Spese di personale per attivita di R&amp;S (facoltativo, art. 25 GBER)</t>
  </si>
  <si>
    <t>Qualifica</t>
  </si>
  <si>
    <t>Attivita (RI/SS)</t>
  </si>
  <si>
    <t>Livello</t>
  </si>
  <si>
    <t>Costo standard (EUR/h)</t>
  </si>
  <si>
    <t>N. ore</t>
  </si>
  <si>
    <t>Ricerca Industriale (EUR)</t>
  </si>
  <si>
    <t>Sviluppo Sperimentale (EUR)</t>
  </si>
  <si>
    <t>-</t>
  </si>
  <si>
    <t>Totale F.2 - Personale</t>
  </si>
  <si>
    <t>F.2 - Altre spese per attivita di R&amp;S (art. 13 c.5 lett. b, c, d - Strumenti, Ricerca contrattuale/brevetti/consulenza, Spese generali)</t>
  </si>
  <si>
    <t>Tipologia di spesa</t>
  </si>
  <si>
    <t>Totale F.2 - Altre spese</t>
  </si>
  <si>
    <t>Partner 2</t>
  </si>
  <si>
    <t>Partner 3</t>
  </si>
  <si>
    <t>Partner 4</t>
  </si>
  <si>
    <t>ARTICOLAZIONE DELLA SPESA PER WORK PACKAGE (calcolo automatico)</t>
  </si>
  <si>
    <t>Work Package</t>
  </si>
  <si>
    <t>Investimento Produttivo (EUR)</t>
  </si>
  <si>
    <t>Spese personale RI (EUR)</t>
  </si>
  <si>
    <t>Spese personale SS (EUR)</t>
  </si>
  <si>
    <t>Altri costi RI b-d (EUR)</t>
  </si>
  <si>
    <t>Altri costi SS b-d (EUR)</t>
  </si>
  <si>
    <t>TOTALE (EUR)</t>
  </si>
  <si>
    <t>TOTALE PROGETTO</t>
  </si>
  <si>
    <t>ARTICOLAZIONE DELLA SPESA PER ANNO (calcolo automatico)</t>
  </si>
  <si>
    <t>Soggetto</t>
  </si>
  <si>
    <t>2026</t>
  </si>
  <si>
    <t>2027</t>
  </si>
  <si>
    <t>2028</t>
  </si>
  <si>
    <t>2029</t>
  </si>
  <si>
    <t>2030</t>
  </si>
  <si>
    <t>Tot. Investimento Produttivo (EUR)</t>
  </si>
  <si>
    <t>Tot. R&amp;S (EUR)</t>
  </si>
  <si>
    <t>% R&amp;S
su F.1</t>
  </si>
  <si>
    <t>Check
25% R&amp;S</t>
  </si>
  <si>
    <t>Contributo
teorico F.1</t>
  </si>
  <si>
    <t>Contributo
teorico TOT</t>
  </si>
  <si>
    <t>FOGLIO DATI - liste di selezione e parametri (non modificare)</t>
  </si>
  <si>
    <t>Tipologia soggetto</t>
  </si>
  <si>
    <t>Ruolo</t>
  </si>
  <si>
    <t>Regime contabilita</t>
  </si>
  <si>
    <t>Attivita RI/SS</t>
  </si>
  <si>
    <t>Tipologia investimento F.1</t>
  </si>
  <si>
    <t>Tipologia spesa F.2 (art.13 c.5 lett. b-d)</t>
  </si>
  <si>
    <t>Livello personale (UCS)</t>
  </si>
  <si>
    <t>Costo orario (EUR)</t>
  </si>
  <si>
    <t>Intensita Ricerca Industriale</t>
  </si>
  <si>
    <t>Intensita Sviluppo Sperimentale</t>
  </si>
  <si>
    <t>Si/No</t>
  </si>
  <si>
    <t>Azione 1.6.1</t>
  </si>
  <si>
    <t>Impresa singola</t>
  </si>
  <si>
    <t>IMPRESA</t>
  </si>
  <si>
    <t>Micro Impresa</t>
  </si>
  <si>
    <t>Contabilita ordinaria</t>
  </si>
  <si>
    <t>Recuperabile</t>
  </si>
  <si>
    <t>Attivo materiale</t>
  </si>
  <si>
    <t>b) Strumenti e attrezzature</t>
  </si>
  <si>
    <t>IMPRESA - Dirigenziale (Alto)</t>
  </si>
  <si>
    <t>Si</t>
  </si>
  <si>
    <t>Azione 2.9.1</t>
  </si>
  <si>
    <t>Raggruppamento ATI/ATS</t>
  </si>
  <si>
    <t>Partner</t>
  </si>
  <si>
    <t>ODR</t>
  </si>
  <si>
    <t>Piccola Impresa</t>
  </si>
  <si>
    <t>Contabilita semplificata</t>
  </si>
  <si>
    <t>Non recuperabile</t>
  </si>
  <si>
    <t>RI</t>
  </si>
  <si>
    <t>Attivo immateriale</t>
  </si>
  <si>
    <t>c) Ricerca contrattuale, brevetti e servizi di consulenza</t>
  </si>
  <si>
    <t>IMPRESA - Quadro (Medio)</t>
  </si>
  <si>
    <t>No</t>
  </si>
  <si>
    <t>Aggregazione stabile</t>
  </si>
  <si>
    <t>Media Impresa</t>
  </si>
  <si>
    <t>SS</t>
  </si>
  <si>
    <t>d) Spese generali supplementari (max 20% del progetto di ricerca)</t>
  </si>
  <si>
    <t>IMPRESA - Impiegato/Operaio (Basso)</t>
  </si>
  <si>
    <t>Grande Impresa</t>
  </si>
  <si>
    <t>UNIVERSITA - Professore Ordinario (Alto)</t>
  </si>
  <si>
    <t>UNIVERSITA - Professore Associato (Medio)</t>
  </si>
  <si>
    <t>UNIVERSITA - Ricercatore/Tecnico Amm.vo (Basso)</t>
  </si>
  <si>
    <t>EPR - Dirigente Ricerca/Primo Ricercatore (Alto)</t>
  </si>
  <si>
    <t>EPR - Ricercatore III livello (Medio)</t>
  </si>
  <si>
    <t>EPR - Ricercatore IV-VII livello/CTER (Basso)</t>
  </si>
  <si>
    <t>WP7</t>
  </si>
  <si>
    <t>WP8</t>
  </si>
  <si>
    <t>WP9</t>
  </si>
  <si>
    <t>WP10</t>
  </si>
  <si>
    <t>WP11</t>
  </si>
  <si>
    <t>WP12</t>
  </si>
  <si>
    <t>Intensità
F.1</t>
  </si>
  <si>
    <t>Intensità Investimenti Produttivi</t>
  </si>
  <si>
    <t>WP13</t>
  </si>
  <si>
    <t>WP14</t>
  </si>
  <si>
    <t>WP15</t>
  </si>
  <si>
    <t>Intensità
F.2 RI</t>
  </si>
  <si>
    <t>Intensità
F.2 SS</t>
  </si>
  <si>
    <t>Contributo
teorico F.2 RI</t>
  </si>
  <si>
    <t>Contributo
teorico F.2 SS</t>
  </si>
  <si>
    <t xml:space="preserve"> </t>
  </si>
  <si>
    <t>3. Nel foglio "Work Package" descrivere l'articolazione del Programma di Investimento in fasi/WP (MAX 15 WP).</t>
  </si>
  <si>
    <t>Check rapporto R&amp;S su totale progetto</t>
  </si>
  <si>
    <t>Partner 5</t>
  </si>
  <si>
    <t>Partner 6</t>
  </si>
  <si>
    <t>Partner 7</t>
  </si>
  <si>
    <t>Partner 8</t>
  </si>
  <si>
    <t>Partner 9</t>
  </si>
  <si>
    <t>Partner 10</t>
  </si>
  <si>
    <r>
      <rPr>
        <b/>
        <sz val="10"/>
        <rFont val="Calibri"/>
        <family val="2"/>
      </rPr>
      <t>Tot. F.1</t>
    </r>
    <r>
      <rPr>
        <b/>
        <sz val="8"/>
        <rFont val="Calibri"/>
        <family val="2"/>
      </rPr>
      <t xml:space="preserve">
Invest. Produttivo</t>
    </r>
  </si>
  <si>
    <r>
      <rPr>
        <b/>
        <sz val="10"/>
        <rFont val="Calibri"/>
        <family val="2"/>
      </rPr>
      <t>Tot. RI</t>
    </r>
    <r>
      <rPr>
        <b/>
        <sz val="8"/>
        <rFont val="Calibri"/>
        <family val="2"/>
      </rPr>
      <t xml:space="preserve">
(personale+altro)</t>
    </r>
  </si>
  <si>
    <r>
      <rPr>
        <b/>
        <sz val="10"/>
        <rFont val="Calibri"/>
        <family val="2"/>
      </rPr>
      <t>Tot. SS</t>
    </r>
    <r>
      <rPr>
        <b/>
        <sz val="8"/>
        <rFont val="Calibri"/>
        <family val="2"/>
      </rPr>
      <t xml:space="preserve">
(personale+altro)</t>
    </r>
  </si>
  <si>
    <r>
      <rPr>
        <b/>
        <sz val="10"/>
        <rFont val="Calibri"/>
        <family val="2"/>
      </rPr>
      <t>Tot. F.2</t>
    </r>
    <r>
      <rPr>
        <b/>
        <sz val="8"/>
        <rFont val="Calibri"/>
        <family val="2"/>
      </rPr>
      <t xml:space="preserve">
R&amp;S</t>
    </r>
  </si>
  <si>
    <t>2. Se la candidatura è presentata in forma di ATI/ATS, duplicare il foglio "Anagrafica Partner" (tasto destro sulla linguetta &gt; Sposta o copia &gt; Crea una copia) per ciascun partner e compilarlo.</t>
  </si>
  <si>
    <t>4. Nel foglio "Quadro spesa" compilare, per ciascun soggetto, le celle in giallo: F.1 Investimenti produttivi (attivi materiali/immateriali, art. 14 GBER) e, solo se pertinente, F.2 Spese di Ricerca Industriale e Sviluppo Sperimentale (personale e altre spese b-d, art. 25 GBER, facoltative e nel limite del 25% dell'investimento produttivo).</t>
  </si>
  <si>
    <t>NOTA BENE: questo formulario riepiloga in formato elaborabile i dati del Programma di Investimento; la descrizione narrativa (qualità del progetto, criteri di valutazione, ecc.) va prodotta con il modello Word "Busienss Plan" (uno per ciascuna Linea di Intervento).</t>
  </si>
  <si>
    <t>Tipologia di attività (Investimento Produttivo / Ricerca Industriale / Sviluppo Sperimentale)</t>
  </si>
  <si>
    <t>6. Se sono necessarie più di 10 righe di dettaglio per le tabelle inserite nel foglio di lavoro "Quadro spesa", copiare l'INTERA RIGA e poi fare "INSERISCI CELLE COPIATE" nella tabella che si desidera estendere.</t>
  </si>
  <si>
    <t>ANAGRAFICA SOGGETTO PROPONENTE - AGGREGAZIONE STABILE - SOGGETTO CAPOFILA</t>
  </si>
  <si>
    <t>1. Nel foglio "Anagrafica Beneficiario" selezionare la Linea di Intervento (Azione 1.6.1 o 2.9.1) e compilare i dati del Soggetto proponente.</t>
  </si>
  <si>
    <t>Soggetto Capofila - Impresa singola-Aggregazione stabile</t>
  </si>
  <si>
    <t>WORK PACKAGE - Articolazione del Programma di Investimento in fasi di attività</t>
  </si>
  <si>
    <t>RIEPILOGO SPESA, INTENSITA' DI AIUTO E CONTRIBUTO</t>
  </si>
  <si>
    <t>5. I fogli "Articolazione per WP" e "Articolazione per Anno" e il foglio "Riepilogo" si aggiornano automaticamente: non modificarli.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</si>
</sst>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0\ &quot;€&quot;"/>
    <numFmt numFmtId="166" formatCode="#,##0.0"/>
  </numFmts>
  <fonts count="18" x14ac:knownFonts="1">
    <font>
      <sz val="11"/>
      <color theme="1"/>
      <name val="Calibri"/>
      <family val="2"/>
      <charset val="1"/>
    </font>
    <font>
      <b/>
      <sz val="12"/>
      <name val="Calibri"/>
      <family val="2"/>
    </font>
    <font>
      <sz val="12"/>
      <name val="Calibri"/>
      <family val="2"/>
    </font>
    <font>
      <b/>
      <sz val="12"/>
      <color rgb="FFFFFFFF"/>
      <name val="Calibri"/>
      <family val="2"/>
    </font>
    <font>
      <b/>
      <sz val="9"/>
      <name val="Calibri"/>
      <family val="2"/>
    </font>
    <font>
      <sz val="9"/>
      <color rgb="FF0000FF"/>
      <name val="Calibri"/>
      <family val="2"/>
    </font>
    <font>
      <sz val="9"/>
      <name val="Calibri"/>
      <family val="2"/>
    </font>
    <font>
      <i/>
      <sz val="9"/>
      <color rgb="FF444444"/>
      <name val="Calibri"/>
      <family val="2"/>
    </font>
    <font>
      <b/>
      <sz val="8"/>
      <name val="Calibri"/>
      <family val="2"/>
    </font>
    <font>
      <sz val="9"/>
      <color rgb="FF000000"/>
      <name val="Calibri"/>
      <family val="2"/>
    </font>
    <font>
      <b/>
      <sz val="11"/>
      <name val="Calibri"/>
      <family val="2"/>
    </font>
    <font>
      <sz val="12"/>
      <color theme="1"/>
      <name val="Calibri"/>
      <family val="2"/>
    </font>
    <font>
      <b/>
      <sz val="12"/>
      <color rgb="FF1F4E79"/>
      <name val="Calibri"/>
      <family val="2"/>
    </font>
    <font>
      <i/>
      <sz val="12"/>
      <name val="Calibri"/>
      <family val="2"/>
    </font>
    <font>
      <sz val="8"/>
      <name val="Calibri"/>
      <family val="2"/>
      <charset val="1"/>
    </font>
    <font>
      <sz val="11"/>
      <name val="Calibri"/>
      <family val="2"/>
      <charset val="1"/>
    </font>
    <font>
      <sz val="10"/>
      <color theme="1"/>
      <name val="Calibri"/>
      <family val="2"/>
      <charset val="1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1F4E79"/>
        <bgColor rgb="FF003366"/>
      </patternFill>
    </fill>
    <fill>
      <patternFill patternType="solid">
        <fgColor rgb="FFDCE6F1"/>
        <bgColor rgb="FFCCFFFF"/>
      </patternFill>
    </fill>
  </fills>
  <borders count="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4" fillId="4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vertical="top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/>
    <xf numFmtId="0" fontId="8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vertical="center"/>
    </xf>
    <xf numFmtId="0" fontId="13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9" fillId="0" borderId="1" xfId="0" applyFon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5" fontId="0" fillId="0" borderId="0" xfId="0" applyNumberFormat="1" applyAlignment="1">
      <alignment vertical="center"/>
    </xf>
    <xf numFmtId="165" fontId="4" fillId="4" borderId="1" xfId="0" applyNumberFormat="1" applyFont="1" applyFill="1" applyBorder="1" applyAlignment="1">
      <alignment vertical="center" wrapText="1"/>
    </xf>
    <xf numFmtId="165" fontId="4" fillId="0" borderId="1" xfId="0" applyNumberFormat="1" applyFont="1" applyBorder="1" applyAlignment="1">
      <alignment vertical="center" wrapText="1"/>
    </xf>
    <xf numFmtId="165" fontId="4" fillId="4" borderId="1" xfId="0" applyNumberFormat="1" applyFont="1" applyFill="1" applyBorder="1" applyAlignment="1">
      <alignment vertical="center"/>
    </xf>
    <xf numFmtId="4" fontId="9" fillId="0" borderId="1" xfId="0" applyNumberFormat="1" applyFont="1" applyBorder="1"/>
    <xf numFmtId="4" fontId="4" fillId="4" borderId="1" xfId="0" applyNumberFormat="1" applyFont="1" applyFill="1" applyBorder="1"/>
    <xf numFmtId="4" fontId="5" fillId="2" borderId="1" xfId="0" applyNumberFormat="1" applyFont="1" applyFill="1" applyBorder="1" applyAlignment="1">
      <alignment vertical="center" wrapText="1"/>
    </xf>
    <xf numFmtId="4" fontId="9" fillId="0" borderId="1" xfId="0" applyNumberFormat="1" applyFont="1" applyBorder="1" applyAlignment="1">
      <alignment vertical="center"/>
    </xf>
    <xf numFmtId="4" fontId="4" fillId="4" borderId="1" xfId="0" applyNumberFormat="1" applyFont="1" applyFill="1" applyBorder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5" fillId="0" borderId="0" xfId="0" applyFont="1" applyAlignment="1">
      <alignment horizontal="center"/>
    </xf>
    <xf numFmtId="164" fontId="9" fillId="0" borderId="1" xfId="0" applyNumberFormat="1" applyFont="1" applyBorder="1" applyAlignment="1">
      <alignment vertical="center"/>
    </xf>
    <xf numFmtId="0" fontId="0" fillId="4" borderId="1" xfId="0" applyFill="1" applyBorder="1" applyAlignment="1">
      <alignment vertical="center"/>
    </xf>
    <xf numFmtId="0" fontId="4" fillId="4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 applyProtection="1">
      <alignment vertical="center" wrapText="1"/>
      <protection locked="0"/>
    </xf>
    <xf numFmtId="4" fontId="5" fillId="2" borderId="1" xfId="0" applyNumberFormat="1" applyFont="1" applyFill="1" applyBorder="1" applyAlignment="1" applyProtection="1">
      <alignment vertical="center" wrapText="1"/>
      <protection locked="0"/>
    </xf>
    <xf numFmtId="4" fontId="9" fillId="0" borderId="0" xfId="0" applyNumberFormat="1" applyFont="1" applyBorder="1" applyAlignment="1">
      <alignment vertical="center"/>
    </xf>
    <xf numFmtId="0" fontId="1" fillId="4" borderId="1" xfId="0" applyFont="1" applyFill="1" applyBorder="1" applyAlignment="1">
      <alignment vertical="center" wrapText="1"/>
    </xf>
    <xf numFmtId="0" fontId="6" fillId="0" borderId="1" xfId="0" applyFont="1" applyBorder="1"/>
    <xf numFmtId="4" fontId="6" fillId="0" borderId="1" xfId="0" applyNumberFormat="1" applyFont="1" applyBorder="1"/>
    <xf numFmtId="0" fontId="6" fillId="0" borderId="1" xfId="0" applyFont="1" applyBorder="1" applyAlignment="1">
      <alignment vertical="center"/>
    </xf>
    <xf numFmtId="0" fontId="8" fillId="4" borderId="1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/>
    </xf>
    <xf numFmtId="4" fontId="6" fillId="0" borderId="1" xfId="0" applyNumberFormat="1" applyFont="1" applyBorder="1" applyAlignment="1">
      <alignment vertical="center"/>
    </xf>
    <xf numFmtId="165" fontId="6" fillId="0" borderId="1" xfId="0" applyNumberFormat="1" applyFont="1" applyBorder="1" applyAlignment="1">
      <alignment vertical="center"/>
    </xf>
    <xf numFmtId="3" fontId="5" fillId="2" borderId="1" xfId="0" applyNumberFormat="1" applyFont="1" applyFill="1" applyBorder="1" applyAlignment="1">
      <alignment vertical="center" wrapText="1"/>
    </xf>
    <xf numFmtId="166" fontId="5" fillId="2" borderId="1" xfId="0" applyNumberFormat="1" applyFont="1" applyFill="1" applyBorder="1" applyAlignment="1">
      <alignment vertical="center" wrapText="1"/>
    </xf>
    <xf numFmtId="165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3" fillId="3" borderId="0" xfId="0" applyFont="1" applyFill="1" applyAlignment="1"/>
    <xf numFmtId="0" fontId="7" fillId="0" borderId="0" xfId="0" applyFont="1" applyAlignment="1">
      <alignment wrapText="1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vertical="center"/>
    </xf>
    <xf numFmtId="0" fontId="7" fillId="0" borderId="0" xfId="0" applyFont="1" applyAlignment="1">
      <alignment vertical="center" wrapText="1"/>
    </xf>
    <xf numFmtId="0" fontId="5" fillId="2" borderId="1" xfId="0" applyFont="1" applyFill="1" applyBorder="1" applyAlignment="1" applyProtection="1">
      <alignment vertical="center" wrapText="1"/>
      <protection locked="0"/>
    </xf>
    <xf numFmtId="165" fontId="3" fillId="3" borderId="0" xfId="0" applyNumberFormat="1" applyFont="1" applyFill="1" applyAlignment="1">
      <alignment vertical="center"/>
    </xf>
    <xf numFmtId="0" fontId="16" fillId="0" borderId="2" xfId="0" applyFont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DCE6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1435100</xdr:colOff>
      <xdr:row>0</xdr:row>
      <xdr:rowOff>12700</xdr:rowOff>
    </xdr:from>
    <xdr:to>
      <xdr:col>1</xdr:col>
      <xdr:colOff>7893050</xdr:colOff>
      <xdr:row>1</xdr:row>
      <xdr:rowOff>50800</xdr:rowOff>
    </xdr:to>
    <xdr:pic>
      <xdr:nvPicPr>
        <xdr:cNvPr id="4" name="Image 1" descr="Picture">
          <a:extLst>
            <a:ext uri="{FF2B5EF4-FFF2-40B4-BE49-F238E27FC236}">
              <a16:creationId xmlns:a16="http://schemas.microsoft.com/office/drawing/2014/main" id="{35E8BFBE-575F-7246-AC59-2071DA1E5B3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663700" y="12700"/>
          <a:ext cx="6553200" cy="457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1231900</xdr:colOff>
      <xdr:row>0</xdr:row>
      <xdr:rowOff>0</xdr:rowOff>
    </xdr:from>
    <xdr:to>
      <xdr:col>5</xdr:col>
      <xdr:colOff>215900</xdr:colOff>
      <xdr:row>1</xdr:row>
      <xdr:rowOff>152400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460500" y="0"/>
          <a:ext cx="5994400" cy="5715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1663700</xdr:colOff>
      <xdr:row>0</xdr:row>
      <xdr:rowOff>38100</xdr:rowOff>
    </xdr:from>
    <xdr:to>
      <xdr:col>5</xdr:col>
      <xdr:colOff>152400</xdr:colOff>
      <xdr:row>1</xdr:row>
      <xdr:rowOff>63500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892300" y="38100"/>
          <a:ext cx="5499100" cy="4445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825500</xdr:colOff>
      <xdr:row>0</xdr:row>
      <xdr:rowOff>38100</xdr:rowOff>
    </xdr:from>
    <xdr:to>
      <xdr:col>6</xdr:col>
      <xdr:colOff>774700</xdr:colOff>
      <xdr:row>1</xdr:row>
      <xdr:rowOff>25400</xdr:rowOff>
    </xdr:to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54100" y="38100"/>
          <a:ext cx="7188200" cy="4064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1219200</xdr:colOff>
      <xdr:row>0</xdr:row>
      <xdr:rowOff>50800</xdr:rowOff>
    </xdr:from>
    <xdr:to>
      <xdr:col>4</xdr:col>
      <xdr:colOff>494760</xdr:colOff>
      <xdr:row>1</xdr:row>
      <xdr:rowOff>31300</xdr:rowOff>
    </xdr:to>
    <xdr:pic>
      <xdr:nvPicPr>
        <xdr:cNvPr id="4" name="Image 1" descr="Picture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71600" y="50800"/>
          <a:ext cx="4914360" cy="399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294840</xdr:colOff>
      <xdr:row>0</xdr:row>
      <xdr:rowOff>399600</xdr:rowOff>
    </xdr:to>
    <xdr:pic>
      <xdr:nvPicPr>
        <xdr:cNvPr id="5" name="Image 1" descr="Picture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4571640" cy="399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561975</xdr:colOff>
      <xdr:row>0</xdr:row>
      <xdr:rowOff>47625</xdr:rowOff>
    </xdr:from>
    <xdr:to>
      <xdr:col>5</xdr:col>
      <xdr:colOff>390525</xdr:colOff>
      <xdr:row>0</xdr:row>
      <xdr:rowOff>552449</xdr:rowOff>
    </xdr:to>
    <xdr:pic>
      <xdr:nvPicPr>
        <xdr:cNvPr id="6" name="Image 1" descr="Picture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61975" y="47625"/>
          <a:ext cx="4524375" cy="504824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133349</xdr:rowOff>
    </xdr:from>
    <xdr:to>
      <xdr:col>6</xdr:col>
      <xdr:colOff>219075</xdr:colOff>
      <xdr:row>1</xdr:row>
      <xdr:rowOff>209549</xdr:rowOff>
    </xdr:to>
    <xdr:pic>
      <xdr:nvPicPr>
        <xdr:cNvPr id="7" name="Image 1" descr="Picture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90550" y="133349"/>
          <a:ext cx="5267325" cy="504825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20"/>
  <sheetViews>
    <sheetView showGridLines="0" tabSelected="1" zoomScaleNormal="100" workbookViewId="0">
      <selection activeCell="B24" sqref="B24"/>
    </sheetView>
  </sheetViews>
  <sheetFormatPr defaultColWidth="8.7109375" defaultRowHeight="15.75" x14ac:dyDescent="0.25"/>
  <cols>
    <col min="1" max="1" width="3" style="12" customWidth="1"/>
    <col min="2" max="2" width="118.42578125" style="12" customWidth="1"/>
    <col min="3" max="16384" width="8.7109375" style="12"/>
  </cols>
  <sheetData>
    <row r="1" spans="2:4" ht="33.75" customHeight="1" x14ac:dyDescent="0.25">
      <c r="B1" s="60"/>
      <c r="C1" s="60"/>
      <c r="D1" s="60"/>
    </row>
    <row r="2" spans="2:4" ht="33.75" customHeight="1" x14ac:dyDescent="0.25">
      <c r="B2" s="13"/>
      <c r="C2" s="13"/>
      <c r="D2" s="13"/>
    </row>
    <row r="3" spans="2:4" x14ac:dyDescent="0.25">
      <c r="B3" s="14" t="s">
        <v>0</v>
      </c>
    </row>
    <row r="4" spans="2:4" x14ac:dyDescent="0.25">
      <c r="B4" s="15" t="s">
        <v>1</v>
      </c>
    </row>
    <row r="5" spans="2:4" x14ac:dyDescent="0.25">
      <c r="B5" s="16" t="s">
        <v>2</v>
      </c>
    </row>
    <row r="7" spans="2:4" ht="7.5" customHeight="1" x14ac:dyDescent="0.25">
      <c r="B7" s="17"/>
    </row>
    <row r="8" spans="2:4" ht="27.75" customHeight="1" x14ac:dyDescent="0.25">
      <c r="B8" s="18" t="s">
        <v>3</v>
      </c>
    </row>
    <row r="9" spans="2:4" ht="34.5" customHeight="1" x14ac:dyDescent="0.25">
      <c r="B9" s="21" t="s">
        <v>195</v>
      </c>
    </row>
    <row r="10" spans="2:4" ht="34.5" customHeight="1" x14ac:dyDescent="0.25">
      <c r="B10" s="21" t="s">
        <v>189</v>
      </c>
    </row>
    <row r="11" spans="2:4" ht="34.5" customHeight="1" x14ac:dyDescent="0.25">
      <c r="B11" s="21" t="s">
        <v>177</v>
      </c>
    </row>
    <row r="12" spans="2:4" ht="47.1" customHeight="1" x14ac:dyDescent="0.25">
      <c r="B12" s="21" t="s">
        <v>190</v>
      </c>
    </row>
    <row r="13" spans="2:4" ht="37.5" customHeight="1" x14ac:dyDescent="0.25">
      <c r="B13" s="21" t="s">
        <v>199</v>
      </c>
    </row>
    <row r="14" spans="2:4" ht="37.5" customHeight="1" x14ac:dyDescent="0.25">
      <c r="B14" s="21" t="s">
        <v>193</v>
      </c>
    </row>
    <row r="15" spans="2:4" ht="7.5" customHeight="1" x14ac:dyDescent="0.25">
      <c r="B15" s="21"/>
    </row>
    <row r="16" spans="2:4" ht="27.75" customHeight="1" x14ac:dyDescent="0.25">
      <c r="B16" s="22" t="s">
        <v>4</v>
      </c>
    </row>
    <row r="17" spans="2:2" x14ac:dyDescent="0.25">
      <c r="B17" s="19" t="s">
        <v>5</v>
      </c>
    </row>
    <row r="18" spans="2:2" x14ac:dyDescent="0.25">
      <c r="B18" s="16" t="s">
        <v>6</v>
      </c>
    </row>
    <row r="20" spans="2:2" ht="66.95" customHeight="1" x14ac:dyDescent="0.25">
      <c r="B20" s="20" t="s">
        <v>191</v>
      </c>
    </row>
  </sheetData>
  <mergeCells count="1">
    <mergeCell ref="B1:D1"/>
  </mergeCells>
  <pageMargins left="0.3" right="0.3" top="0.4" bottom="0.4" header="0.511811023622047" footer="0.511811023622047"/>
  <pageSetup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B1:F43"/>
  <sheetViews>
    <sheetView showGridLines="0" topLeftCell="A8" zoomScaleNormal="100" workbookViewId="0">
      <selection activeCell="J15" sqref="J15"/>
    </sheetView>
  </sheetViews>
  <sheetFormatPr defaultColWidth="8.7109375" defaultRowHeight="15" x14ac:dyDescent="0.25"/>
  <cols>
    <col min="1" max="1" width="3" customWidth="1"/>
    <col min="2" max="2" width="26" customWidth="1"/>
    <col min="3" max="6" width="22" customWidth="1"/>
  </cols>
  <sheetData>
    <row r="1" spans="2:6" ht="33.75" customHeight="1" x14ac:dyDescent="0.25"/>
    <row r="3" spans="2:6" ht="15.75" x14ac:dyDescent="0.25">
      <c r="B3" s="63" t="s">
        <v>194</v>
      </c>
      <c r="C3" s="63"/>
      <c r="D3" s="63"/>
      <c r="E3" s="63"/>
      <c r="F3" s="63"/>
    </row>
    <row r="5" spans="2:6" x14ac:dyDescent="0.25">
      <c r="B5" s="1" t="s">
        <v>7</v>
      </c>
      <c r="C5" s="62"/>
      <c r="D5" s="62"/>
      <c r="E5" s="62"/>
      <c r="F5" s="62"/>
    </row>
    <row r="6" spans="2:6" x14ac:dyDescent="0.25">
      <c r="B6" s="1" t="s">
        <v>8</v>
      </c>
      <c r="C6" s="62"/>
      <c r="D6" s="62"/>
      <c r="E6" s="62"/>
      <c r="F6" s="62"/>
    </row>
    <row r="8" spans="2:6" ht="15" customHeight="1" x14ac:dyDescent="0.25">
      <c r="B8" s="61" t="s">
        <v>9</v>
      </c>
      <c r="C8" s="61"/>
      <c r="D8" s="61"/>
      <c r="E8" s="61"/>
      <c r="F8" s="61"/>
    </row>
    <row r="9" spans="2:6" x14ac:dyDescent="0.25">
      <c r="B9" s="3" t="s">
        <v>10</v>
      </c>
      <c r="C9" s="62"/>
      <c r="D9" s="62"/>
      <c r="E9" s="62"/>
      <c r="F9" s="62"/>
    </row>
    <row r="10" spans="2:6" x14ac:dyDescent="0.25">
      <c r="B10" s="3" t="s">
        <v>11</v>
      </c>
      <c r="C10" s="62"/>
      <c r="D10" s="62"/>
      <c r="E10" s="62"/>
      <c r="F10" s="62"/>
    </row>
    <row r="11" spans="2:6" x14ac:dyDescent="0.25">
      <c r="B11" s="1" t="s">
        <v>12</v>
      </c>
      <c r="C11" s="62"/>
      <c r="D11" s="62"/>
      <c r="E11" s="62"/>
      <c r="F11" s="62"/>
    </row>
    <row r="12" spans="2:6" x14ac:dyDescent="0.25">
      <c r="B12" s="3" t="s">
        <v>13</v>
      </c>
      <c r="C12" s="4" t="s">
        <v>14</v>
      </c>
      <c r="D12" s="62"/>
      <c r="E12" s="62"/>
      <c r="F12" s="62"/>
    </row>
    <row r="13" spans="2:6" x14ac:dyDescent="0.25">
      <c r="B13" s="3"/>
      <c r="C13" s="4" t="s">
        <v>15</v>
      </c>
      <c r="D13" s="62"/>
      <c r="E13" s="62"/>
      <c r="F13" s="62"/>
    </row>
    <row r="14" spans="2:6" x14ac:dyDescent="0.25">
      <c r="B14" s="3"/>
      <c r="C14" s="4" t="s">
        <v>16</v>
      </c>
      <c r="D14" s="62"/>
      <c r="E14" s="62"/>
      <c r="F14" s="62"/>
    </row>
    <row r="15" spans="2:6" x14ac:dyDescent="0.25">
      <c r="B15" s="3" t="s">
        <v>17</v>
      </c>
      <c r="C15" s="4" t="s">
        <v>14</v>
      </c>
      <c r="D15" s="62"/>
      <c r="E15" s="62"/>
      <c r="F15" s="62"/>
    </row>
    <row r="16" spans="2:6" x14ac:dyDescent="0.25">
      <c r="B16" s="3"/>
      <c r="C16" s="4" t="s">
        <v>15</v>
      </c>
      <c r="D16" s="62"/>
      <c r="E16" s="62"/>
      <c r="F16" s="62"/>
    </row>
    <row r="17" spans="2:6" x14ac:dyDescent="0.25">
      <c r="B17" s="3"/>
      <c r="C17" s="4" t="s">
        <v>16</v>
      </c>
      <c r="D17" s="62"/>
      <c r="E17" s="62"/>
      <c r="F17" s="62"/>
    </row>
    <row r="18" spans="2:6" ht="15" customHeight="1" x14ac:dyDescent="0.25">
      <c r="B18" s="61" t="s">
        <v>18</v>
      </c>
      <c r="C18" s="61"/>
      <c r="D18" s="61"/>
      <c r="E18" s="61"/>
      <c r="F18" s="61"/>
    </row>
    <row r="19" spans="2:6" x14ac:dyDescent="0.25">
      <c r="B19" s="3" t="s">
        <v>19</v>
      </c>
      <c r="C19" s="62"/>
      <c r="D19" s="62"/>
      <c r="E19" s="62"/>
      <c r="F19" s="62"/>
    </row>
    <row r="20" spans="2:6" x14ac:dyDescent="0.25">
      <c r="B20" s="3" t="s">
        <v>20</v>
      </c>
      <c r="C20" s="62"/>
      <c r="D20" s="62"/>
      <c r="E20" s="62"/>
      <c r="F20" s="62"/>
    </row>
    <row r="21" spans="2:6" ht="15" customHeight="1" x14ac:dyDescent="0.25">
      <c r="B21" s="61" t="s">
        <v>21</v>
      </c>
      <c r="C21" s="61"/>
      <c r="D21" s="61"/>
      <c r="E21" s="61"/>
      <c r="F21" s="61"/>
    </row>
    <row r="22" spans="2:6" x14ac:dyDescent="0.25">
      <c r="B22" s="3" t="s">
        <v>22</v>
      </c>
      <c r="C22" s="62"/>
      <c r="D22" s="62"/>
      <c r="E22" s="62"/>
      <c r="F22" s="62"/>
    </row>
    <row r="23" spans="2:6" x14ac:dyDescent="0.25">
      <c r="B23" s="3" t="s">
        <v>23</v>
      </c>
      <c r="C23" s="62"/>
      <c r="D23" s="62"/>
      <c r="E23" s="62"/>
      <c r="F23" s="62"/>
    </row>
    <row r="24" spans="2:6" x14ac:dyDescent="0.25">
      <c r="B24" s="3" t="s">
        <v>24</v>
      </c>
      <c r="C24" s="62"/>
      <c r="D24" s="62"/>
      <c r="E24" s="62"/>
      <c r="F24" s="62"/>
    </row>
    <row r="25" spans="2:6" x14ac:dyDescent="0.25">
      <c r="B25" s="3" t="s">
        <v>25</v>
      </c>
      <c r="C25" s="62"/>
      <c r="D25" s="62"/>
      <c r="E25" s="62"/>
      <c r="F25" s="62"/>
    </row>
    <row r="26" spans="2:6" x14ac:dyDescent="0.25">
      <c r="B26" s="3" t="s">
        <v>26</v>
      </c>
      <c r="C26" s="62"/>
      <c r="D26" s="62"/>
      <c r="E26" s="62"/>
      <c r="F26" s="62"/>
    </row>
    <row r="27" spans="2:6" x14ac:dyDescent="0.25">
      <c r="B27" s="3" t="s">
        <v>27</v>
      </c>
      <c r="C27" s="62"/>
      <c r="D27" s="62"/>
      <c r="E27" s="62"/>
      <c r="F27" s="62"/>
    </row>
    <row r="28" spans="2:6" x14ac:dyDescent="0.25">
      <c r="B28" s="3" t="s">
        <v>28</v>
      </c>
      <c r="C28" s="62"/>
      <c r="D28" s="62"/>
      <c r="E28" s="62"/>
      <c r="F28" s="62"/>
    </row>
    <row r="29" spans="2:6" ht="15" customHeight="1" x14ac:dyDescent="0.25">
      <c r="B29" s="61" t="s">
        <v>29</v>
      </c>
      <c r="C29" s="61"/>
      <c r="D29" s="61"/>
      <c r="E29" s="61"/>
      <c r="F29" s="61"/>
    </row>
    <row r="30" spans="2:6" ht="24" x14ac:dyDescent="0.25">
      <c r="B30" s="1" t="s">
        <v>30</v>
      </c>
      <c r="C30" s="62"/>
      <c r="D30" s="62"/>
      <c r="E30" s="62"/>
      <c r="F30" s="62"/>
    </row>
    <row r="31" spans="2:6" x14ac:dyDescent="0.25">
      <c r="B31" s="3" t="s">
        <v>22</v>
      </c>
      <c r="C31" s="62"/>
      <c r="D31" s="62"/>
      <c r="E31" s="62"/>
      <c r="F31" s="62"/>
    </row>
    <row r="32" spans="2:6" x14ac:dyDescent="0.25">
      <c r="B32" s="3" t="s">
        <v>23</v>
      </c>
      <c r="C32" s="62"/>
      <c r="D32" s="62"/>
      <c r="E32" s="62"/>
      <c r="F32" s="62"/>
    </row>
    <row r="33" spans="2:6" x14ac:dyDescent="0.25">
      <c r="B33" s="3" t="s">
        <v>25</v>
      </c>
      <c r="C33" s="62"/>
      <c r="D33" s="62"/>
      <c r="E33" s="62"/>
      <c r="F33" s="62"/>
    </row>
    <row r="34" spans="2:6" ht="15" customHeight="1" x14ac:dyDescent="0.25">
      <c r="B34" s="61" t="s">
        <v>31</v>
      </c>
      <c r="C34" s="61"/>
      <c r="D34" s="61"/>
      <c r="E34" s="61"/>
      <c r="F34" s="61"/>
    </row>
    <row r="35" spans="2:6" x14ac:dyDescent="0.25">
      <c r="B35" s="3" t="s">
        <v>32</v>
      </c>
      <c r="C35" s="2"/>
      <c r="D35" s="3" t="s">
        <v>33</v>
      </c>
      <c r="E35" s="62"/>
      <c r="F35" s="62"/>
    </row>
    <row r="36" spans="2:6" ht="15" customHeight="1" x14ac:dyDescent="0.25">
      <c r="B36" s="61" t="s">
        <v>34</v>
      </c>
      <c r="C36" s="61"/>
      <c r="D36" s="61"/>
      <c r="E36" s="61"/>
      <c r="F36" s="61"/>
    </row>
    <row r="37" spans="2:6" x14ac:dyDescent="0.25">
      <c r="B37" s="3" t="s">
        <v>35</v>
      </c>
      <c r="C37" s="62"/>
      <c r="D37" s="62"/>
      <c r="E37" s="62"/>
      <c r="F37" s="62"/>
    </row>
    <row r="38" spans="2:6" x14ac:dyDescent="0.25">
      <c r="B38" s="3" t="s">
        <v>36</v>
      </c>
      <c r="C38" s="62"/>
      <c r="D38" s="62"/>
      <c r="E38" s="62"/>
      <c r="F38" s="62"/>
    </row>
    <row r="39" spans="2:6" x14ac:dyDescent="0.25">
      <c r="B39" s="3" t="s">
        <v>37</v>
      </c>
      <c r="C39" s="62"/>
      <c r="D39" s="62"/>
      <c r="E39" s="62"/>
      <c r="F39" s="62"/>
    </row>
    <row r="40" spans="2:6" ht="15" customHeight="1" x14ac:dyDescent="0.25">
      <c r="B40" s="61" t="s">
        <v>38</v>
      </c>
      <c r="C40" s="61"/>
      <c r="D40" s="61"/>
      <c r="E40" s="61"/>
      <c r="F40" s="61"/>
    </row>
    <row r="41" spans="2:6" x14ac:dyDescent="0.25">
      <c r="B41" s="1" t="s">
        <v>39</v>
      </c>
      <c r="C41" s="62"/>
      <c r="D41" s="62"/>
      <c r="E41" s="62"/>
      <c r="F41" s="62"/>
    </row>
    <row r="42" spans="2:6" ht="15" customHeight="1" x14ac:dyDescent="0.25">
      <c r="B42" s="61" t="s">
        <v>40</v>
      </c>
      <c r="C42" s="61"/>
      <c r="D42" s="61"/>
      <c r="E42" s="61"/>
      <c r="F42" s="61"/>
    </row>
    <row r="43" spans="2:6" x14ac:dyDescent="0.25">
      <c r="B43" s="1" t="s">
        <v>41</v>
      </c>
      <c r="C43" s="62"/>
      <c r="D43" s="62"/>
      <c r="E43" s="62"/>
      <c r="F43" s="62"/>
    </row>
  </sheetData>
  <mergeCells count="39">
    <mergeCell ref="B3:F3"/>
    <mergeCell ref="C5:F5"/>
    <mergeCell ref="C6:F6"/>
    <mergeCell ref="B8:F8"/>
    <mergeCell ref="C9:F9"/>
    <mergeCell ref="C10:F10"/>
    <mergeCell ref="C11:F11"/>
    <mergeCell ref="D12:F12"/>
    <mergeCell ref="D13:F13"/>
    <mergeCell ref="D14:F14"/>
    <mergeCell ref="D15:F15"/>
    <mergeCell ref="D16:F16"/>
    <mergeCell ref="D17:F17"/>
    <mergeCell ref="B18:F18"/>
    <mergeCell ref="C19:F19"/>
    <mergeCell ref="C20:F20"/>
    <mergeCell ref="B21:F21"/>
    <mergeCell ref="C22:F22"/>
    <mergeCell ref="C23:F23"/>
    <mergeCell ref="C24:F24"/>
    <mergeCell ref="C25:F25"/>
    <mergeCell ref="C26:F26"/>
    <mergeCell ref="C27:F27"/>
    <mergeCell ref="C28:F28"/>
    <mergeCell ref="B29:F29"/>
    <mergeCell ref="C30:F30"/>
    <mergeCell ref="C31:F31"/>
    <mergeCell ref="C32:F32"/>
    <mergeCell ref="C33:F33"/>
    <mergeCell ref="B34:F34"/>
    <mergeCell ref="B40:F40"/>
    <mergeCell ref="C41:F41"/>
    <mergeCell ref="B42:F42"/>
    <mergeCell ref="C43:F43"/>
    <mergeCell ref="E35:F35"/>
    <mergeCell ref="B36:F36"/>
    <mergeCell ref="C37:F37"/>
    <mergeCell ref="C38:F38"/>
    <mergeCell ref="C39:F39"/>
  </mergeCells>
  <pageMargins left="0.3" right="0.3" top="0.4" bottom="0.4" header="0.511811023622047" footer="0.511811023622047"/>
  <pageSetup fitToHeight="0" orientation="landscape" horizontalDpi="300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xr:uid="{00000000-0002-0000-0100-000000000000}">
          <x14:formula1>
            <xm:f>Dati!$B$2:$B$3</xm:f>
          </x14:formula1>
          <x14:formula2>
            <xm:f>0</xm:f>
          </x14:formula2>
          <xm:sqref>C5</xm:sqref>
        </x14:dataValidation>
        <x14:dataValidation type="list" allowBlank="1" xr:uid="{00000000-0002-0000-0100-000001000000}">
          <x14:formula1>
            <xm:f>Dati!$C$2:$C$4</xm:f>
          </x14:formula1>
          <x14:formula2>
            <xm:f>0</xm:f>
          </x14:formula2>
          <xm:sqref>C6</xm:sqref>
        </x14:dataValidation>
        <x14:dataValidation type="list" allowBlank="1" xr:uid="{00000000-0002-0000-0100-000002000000}">
          <x14:formula1>
            <xm:f>Dati!$F$2:$F$5</xm:f>
          </x14:formula1>
          <x14:formula2>
            <xm:f>0</xm:f>
          </x14:formula2>
          <xm:sqref>C11</xm:sqref>
        </x14:dataValidation>
        <x14:dataValidation type="list" allowBlank="1" xr:uid="{00000000-0002-0000-0100-000003000000}">
          <x14:formula1>
            <xm:f>Dati!$T$2:$T$3</xm:f>
          </x14:formula1>
          <x14:formula2>
            <xm:f>0</xm:f>
          </x14:formula2>
          <xm:sqref>C30</xm:sqref>
        </x14:dataValidation>
        <x14:dataValidation type="list" allowBlank="1" xr:uid="{00000000-0002-0000-0100-000004000000}">
          <x14:formula1>
            <xm:f>Dati!$G$2:$G$3</xm:f>
          </x14:formula1>
          <x14:formula2>
            <xm:f>0</xm:f>
          </x14:formula2>
          <xm:sqref>C41</xm:sqref>
        </x14:dataValidation>
        <x14:dataValidation type="list" allowBlank="1" xr:uid="{00000000-0002-0000-0100-000005000000}">
          <x14:formula1>
            <xm:f>Dati!$H$2:$H$3</xm:f>
          </x14:formula1>
          <x14:formula2>
            <xm:f>0</xm:f>
          </x14:formula2>
          <xm:sqref>C43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B1:F44"/>
  <sheetViews>
    <sheetView showGridLines="0" zoomScaleNormal="100" workbookViewId="0">
      <selection activeCell="E5" sqref="E5:F5"/>
    </sheetView>
  </sheetViews>
  <sheetFormatPr defaultColWidth="8.7109375" defaultRowHeight="15" x14ac:dyDescent="0.25"/>
  <cols>
    <col min="1" max="1" width="3" customWidth="1"/>
    <col min="2" max="2" width="26" customWidth="1"/>
    <col min="3" max="6" width="22" customWidth="1"/>
  </cols>
  <sheetData>
    <row r="1" spans="2:6" ht="33.75" customHeight="1" x14ac:dyDescent="0.25"/>
    <row r="3" spans="2:6" ht="15.75" x14ac:dyDescent="0.25">
      <c r="B3" s="63" t="s">
        <v>42</v>
      </c>
      <c r="C3" s="63"/>
      <c r="D3" s="63"/>
      <c r="E3" s="63"/>
      <c r="F3" s="63"/>
    </row>
    <row r="5" spans="2:6" x14ac:dyDescent="0.25">
      <c r="B5" s="1" t="s">
        <v>43</v>
      </c>
      <c r="C5" s="2"/>
      <c r="D5" s="1" t="s">
        <v>44</v>
      </c>
      <c r="E5" s="62"/>
      <c r="F5" s="62"/>
    </row>
    <row r="7" spans="2:6" ht="15" customHeight="1" x14ac:dyDescent="0.25">
      <c r="B7" s="61" t="s">
        <v>9</v>
      </c>
      <c r="C7" s="61"/>
      <c r="D7" s="61"/>
      <c r="E7" s="61"/>
      <c r="F7" s="61"/>
    </row>
    <row r="8" spans="2:6" x14ac:dyDescent="0.25">
      <c r="B8" s="3" t="s">
        <v>10</v>
      </c>
      <c r="C8" s="62"/>
      <c r="D8" s="62"/>
      <c r="E8" s="62"/>
      <c r="F8" s="62"/>
    </row>
    <row r="9" spans="2:6" x14ac:dyDescent="0.25">
      <c r="B9" s="3" t="s">
        <v>11</v>
      </c>
      <c r="C9" s="62"/>
      <c r="D9" s="62"/>
      <c r="E9" s="62"/>
      <c r="F9" s="62"/>
    </row>
    <row r="10" spans="2:6" x14ac:dyDescent="0.25">
      <c r="B10" s="1" t="s">
        <v>12</v>
      </c>
      <c r="C10" s="62"/>
      <c r="D10" s="62"/>
      <c r="E10" s="62"/>
      <c r="F10" s="62"/>
    </row>
    <row r="11" spans="2:6" x14ac:dyDescent="0.25">
      <c r="B11" s="3" t="s">
        <v>13</v>
      </c>
      <c r="C11" s="4" t="s">
        <v>14</v>
      </c>
      <c r="D11" s="62"/>
      <c r="E11" s="62"/>
      <c r="F11" s="62"/>
    </row>
    <row r="12" spans="2:6" x14ac:dyDescent="0.25">
      <c r="B12" s="3"/>
      <c r="C12" s="4" t="s">
        <v>15</v>
      </c>
      <c r="D12" s="62"/>
      <c r="E12" s="62"/>
      <c r="F12" s="62"/>
    </row>
    <row r="13" spans="2:6" x14ac:dyDescent="0.25">
      <c r="B13" s="3"/>
      <c r="C13" s="4" t="s">
        <v>16</v>
      </c>
      <c r="D13" s="62"/>
      <c r="E13" s="62"/>
      <c r="F13" s="62"/>
    </row>
    <row r="14" spans="2:6" x14ac:dyDescent="0.25">
      <c r="B14" s="3" t="s">
        <v>17</v>
      </c>
      <c r="C14" s="4" t="s">
        <v>14</v>
      </c>
      <c r="D14" s="62"/>
      <c r="E14" s="62"/>
      <c r="F14" s="62"/>
    </row>
    <row r="15" spans="2:6" x14ac:dyDescent="0.25">
      <c r="B15" s="3"/>
      <c r="C15" s="4" t="s">
        <v>15</v>
      </c>
      <c r="D15" s="62"/>
      <c r="E15" s="62"/>
      <c r="F15" s="62"/>
    </row>
    <row r="16" spans="2:6" x14ac:dyDescent="0.25">
      <c r="B16" s="3"/>
      <c r="C16" s="4" t="s">
        <v>16</v>
      </c>
      <c r="D16" s="62"/>
      <c r="E16" s="62"/>
      <c r="F16" s="62"/>
    </row>
    <row r="17" spans="2:6" ht="15" customHeight="1" x14ac:dyDescent="0.25">
      <c r="B17" s="61" t="s">
        <v>18</v>
      </c>
      <c r="C17" s="61"/>
      <c r="D17" s="61"/>
      <c r="E17" s="61"/>
      <c r="F17" s="61"/>
    </row>
    <row r="18" spans="2:6" x14ac:dyDescent="0.25">
      <c r="B18" s="3" t="s">
        <v>19</v>
      </c>
      <c r="C18" s="62"/>
      <c r="D18" s="62"/>
      <c r="E18" s="62"/>
      <c r="F18" s="62"/>
    </row>
    <row r="19" spans="2:6" x14ac:dyDescent="0.25">
      <c r="B19" s="3" t="s">
        <v>20</v>
      </c>
      <c r="C19" s="62"/>
      <c r="D19" s="62"/>
      <c r="E19" s="62"/>
      <c r="F19" s="62"/>
    </row>
    <row r="20" spans="2:6" ht="15" customHeight="1" x14ac:dyDescent="0.25">
      <c r="B20" s="61" t="s">
        <v>21</v>
      </c>
      <c r="C20" s="61"/>
      <c r="D20" s="61"/>
      <c r="E20" s="61"/>
      <c r="F20" s="61"/>
    </row>
    <row r="21" spans="2:6" x14ac:dyDescent="0.25">
      <c r="B21" s="3" t="s">
        <v>22</v>
      </c>
      <c r="C21" s="62"/>
      <c r="D21" s="62"/>
      <c r="E21" s="62"/>
      <c r="F21" s="62"/>
    </row>
    <row r="22" spans="2:6" x14ac:dyDescent="0.25">
      <c r="B22" s="3" t="s">
        <v>23</v>
      </c>
      <c r="C22" s="62"/>
      <c r="D22" s="62"/>
      <c r="E22" s="62"/>
      <c r="F22" s="62"/>
    </row>
    <row r="23" spans="2:6" x14ac:dyDescent="0.25">
      <c r="B23" s="3" t="s">
        <v>24</v>
      </c>
      <c r="C23" s="62"/>
      <c r="D23" s="62"/>
      <c r="E23" s="62"/>
      <c r="F23" s="62"/>
    </row>
    <row r="24" spans="2:6" x14ac:dyDescent="0.25">
      <c r="B24" s="3" t="s">
        <v>25</v>
      </c>
      <c r="C24" s="62"/>
      <c r="D24" s="62"/>
      <c r="E24" s="62"/>
      <c r="F24" s="62"/>
    </row>
    <row r="25" spans="2:6" x14ac:dyDescent="0.25">
      <c r="B25" s="3" t="s">
        <v>26</v>
      </c>
      <c r="C25" s="62"/>
      <c r="D25" s="62"/>
      <c r="E25" s="62"/>
      <c r="F25" s="62"/>
    </row>
    <row r="26" spans="2:6" x14ac:dyDescent="0.25">
      <c r="B26" s="3" t="s">
        <v>27</v>
      </c>
      <c r="C26" s="62"/>
      <c r="D26" s="62"/>
      <c r="E26" s="62"/>
      <c r="F26" s="62"/>
    </row>
    <row r="27" spans="2:6" x14ac:dyDescent="0.25">
      <c r="B27" s="3" t="s">
        <v>28</v>
      </c>
      <c r="C27" s="62"/>
      <c r="D27" s="62"/>
      <c r="E27" s="62"/>
      <c r="F27" s="62"/>
    </row>
    <row r="28" spans="2:6" ht="15" customHeight="1" x14ac:dyDescent="0.25">
      <c r="B28" s="61" t="s">
        <v>29</v>
      </c>
      <c r="C28" s="61"/>
      <c r="D28" s="61"/>
      <c r="E28" s="61"/>
      <c r="F28" s="61"/>
    </row>
    <row r="29" spans="2:6" ht="24" x14ac:dyDescent="0.25">
      <c r="B29" s="1" t="s">
        <v>30</v>
      </c>
      <c r="C29" s="62"/>
      <c r="D29" s="62"/>
      <c r="E29" s="62"/>
      <c r="F29" s="62"/>
    </row>
    <row r="30" spans="2:6" x14ac:dyDescent="0.25">
      <c r="B30" s="3" t="s">
        <v>22</v>
      </c>
      <c r="C30" s="62"/>
      <c r="D30" s="62"/>
      <c r="E30" s="62"/>
      <c r="F30" s="62"/>
    </row>
    <row r="31" spans="2:6" x14ac:dyDescent="0.25">
      <c r="B31" s="3" t="s">
        <v>23</v>
      </c>
      <c r="C31" s="62"/>
      <c r="D31" s="62"/>
      <c r="E31" s="62"/>
      <c r="F31" s="62"/>
    </row>
    <row r="32" spans="2:6" x14ac:dyDescent="0.25">
      <c r="B32" s="3" t="s">
        <v>25</v>
      </c>
      <c r="C32" s="62"/>
      <c r="D32" s="62"/>
      <c r="E32" s="62"/>
      <c r="F32" s="62"/>
    </row>
    <row r="33" spans="2:6" ht="15" customHeight="1" x14ac:dyDescent="0.25">
      <c r="B33" s="61" t="s">
        <v>31</v>
      </c>
      <c r="C33" s="61"/>
      <c r="D33" s="61"/>
      <c r="E33" s="61"/>
      <c r="F33" s="61"/>
    </row>
    <row r="34" spans="2:6" x14ac:dyDescent="0.25">
      <c r="B34" s="3" t="s">
        <v>32</v>
      </c>
      <c r="C34" s="2"/>
      <c r="D34" s="3" t="s">
        <v>33</v>
      </c>
      <c r="E34" s="62"/>
      <c r="F34" s="62"/>
    </row>
    <row r="35" spans="2:6" ht="15" customHeight="1" x14ac:dyDescent="0.25">
      <c r="B35" s="61" t="s">
        <v>34</v>
      </c>
      <c r="C35" s="61"/>
      <c r="D35" s="61"/>
      <c r="E35" s="61"/>
      <c r="F35" s="61"/>
    </row>
    <row r="36" spans="2:6" x14ac:dyDescent="0.25">
      <c r="B36" s="3" t="s">
        <v>35</v>
      </c>
      <c r="C36" s="62"/>
      <c r="D36" s="62"/>
      <c r="E36" s="62"/>
      <c r="F36" s="62"/>
    </row>
    <row r="37" spans="2:6" x14ac:dyDescent="0.25">
      <c r="B37" s="3" t="s">
        <v>36</v>
      </c>
      <c r="C37" s="62"/>
      <c r="D37" s="62"/>
      <c r="E37" s="62"/>
      <c r="F37" s="62"/>
    </row>
    <row r="38" spans="2:6" x14ac:dyDescent="0.25">
      <c r="B38" s="3" t="s">
        <v>37</v>
      </c>
      <c r="C38" s="62"/>
      <c r="D38" s="62"/>
      <c r="E38" s="62"/>
      <c r="F38" s="62"/>
    </row>
    <row r="39" spans="2:6" ht="15" customHeight="1" x14ac:dyDescent="0.25">
      <c r="B39" s="61" t="s">
        <v>38</v>
      </c>
      <c r="C39" s="61"/>
      <c r="D39" s="61"/>
      <c r="E39" s="61"/>
      <c r="F39" s="61"/>
    </row>
    <row r="40" spans="2:6" x14ac:dyDescent="0.25">
      <c r="B40" s="1" t="s">
        <v>39</v>
      </c>
      <c r="C40" s="62"/>
      <c r="D40" s="62"/>
      <c r="E40" s="62"/>
      <c r="F40" s="62"/>
    </row>
    <row r="41" spans="2:6" ht="15" customHeight="1" x14ac:dyDescent="0.25">
      <c r="B41" s="61" t="s">
        <v>40</v>
      </c>
      <c r="C41" s="61"/>
      <c r="D41" s="61"/>
      <c r="E41" s="61"/>
      <c r="F41" s="61"/>
    </row>
    <row r="42" spans="2:6" x14ac:dyDescent="0.25">
      <c r="B42" s="1" t="s">
        <v>41</v>
      </c>
      <c r="C42" s="62"/>
      <c r="D42" s="62"/>
      <c r="E42" s="62"/>
      <c r="F42" s="62"/>
    </row>
    <row r="44" spans="2:6" ht="15" customHeight="1" x14ac:dyDescent="0.25">
      <c r="B44" s="64" t="s">
        <v>45</v>
      </c>
      <c r="C44" s="64"/>
      <c r="D44" s="64"/>
      <c r="E44" s="64"/>
      <c r="F44" s="64"/>
    </row>
  </sheetData>
  <mergeCells count="39">
    <mergeCell ref="B3:F3"/>
    <mergeCell ref="E5:F5"/>
    <mergeCell ref="B7:F7"/>
    <mergeCell ref="C8:F8"/>
    <mergeCell ref="C9:F9"/>
    <mergeCell ref="C10:F10"/>
    <mergeCell ref="D11:F11"/>
    <mergeCell ref="D12:F12"/>
    <mergeCell ref="D13:F13"/>
    <mergeCell ref="D14:F14"/>
    <mergeCell ref="D15:F15"/>
    <mergeCell ref="D16:F16"/>
    <mergeCell ref="B17:F17"/>
    <mergeCell ref="C18:F18"/>
    <mergeCell ref="C19:F19"/>
    <mergeCell ref="B20:F20"/>
    <mergeCell ref="C21:F21"/>
    <mergeCell ref="C22:F22"/>
    <mergeCell ref="C23:F23"/>
    <mergeCell ref="C24:F24"/>
    <mergeCell ref="C25:F25"/>
    <mergeCell ref="C26:F26"/>
    <mergeCell ref="C27:F27"/>
    <mergeCell ref="B28:F28"/>
    <mergeCell ref="C29:F29"/>
    <mergeCell ref="C30:F30"/>
    <mergeCell ref="C31:F31"/>
    <mergeCell ref="C32:F32"/>
    <mergeCell ref="B33:F33"/>
    <mergeCell ref="E34:F34"/>
    <mergeCell ref="C40:F40"/>
    <mergeCell ref="B41:F41"/>
    <mergeCell ref="C42:F42"/>
    <mergeCell ref="B44:F44"/>
    <mergeCell ref="B35:F35"/>
    <mergeCell ref="C36:F36"/>
    <mergeCell ref="C37:F37"/>
    <mergeCell ref="C38:F38"/>
    <mergeCell ref="B39:F39"/>
  </mergeCells>
  <pageMargins left="0.3" right="0.3" top="0.4" bottom="0.4" header="0.511811023622047" footer="0.511811023622047"/>
  <pageSetup fitToHeight="0" orientation="landscape" horizontalDpi="300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xr:uid="{00000000-0002-0000-0200-000000000000}">
          <x14:formula1>
            <xm:f>Dati!$D$2:$D$3</xm:f>
          </x14:formula1>
          <x14:formula2>
            <xm:f>0</xm:f>
          </x14:formula2>
          <xm:sqref>C5</xm:sqref>
        </x14:dataValidation>
        <x14:dataValidation type="list" allowBlank="1" xr:uid="{00000000-0002-0000-0200-000002000000}">
          <x14:formula1>
            <xm:f>Dati!$F$2:$F$5</xm:f>
          </x14:formula1>
          <x14:formula2>
            <xm:f>0</xm:f>
          </x14:formula2>
          <xm:sqref>C10</xm:sqref>
        </x14:dataValidation>
        <x14:dataValidation type="list" allowBlank="1" xr:uid="{00000000-0002-0000-0200-000003000000}">
          <x14:formula1>
            <xm:f>Dati!$T$2:$T$3</xm:f>
          </x14:formula1>
          <x14:formula2>
            <xm:f>0</xm:f>
          </x14:formula2>
          <xm:sqref>C29</xm:sqref>
        </x14:dataValidation>
        <x14:dataValidation type="list" allowBlank="1" xr:uid="{00000000-0002-0000-0200-000004000000}">
          <x14:formula1>
            <xm:f>Dati!$G$2:$G$3</xm:f>
          </x14:formula1>
          <x14:formula2>
            <xm:f>0</xm:f>
          </x14:formula2>
          <xm:sqref>C40</xm:sqref>
        </x14:dataValidation>
        <x14:dataValidation type="list" allowBlank="1" xr:uid="{00000000-0002-0000-0200-000005000000}">
          <x14:formula1>
            <xm:f>Dati!$H$2:$H$3</xm:f>
          </x14:formula1>
          <x14:formula2>
            <xm:f>0</xm:f>
          </x14:formula2>
          <xm:sqref>C42</xm:sqref>
        </x14:dataValidation>
        <x14:dataValidation type="list" allowBlank="1" xr:uid="{00000000-0002-0000-0200-000001000000}">
          <x14:formula1>
            <xm:f>Dati!$E$3:$E$4</xm:f>
          </x14:formula1>
          <x14:formula2>
            <xm:f>0</xm:f>
          </x14:formula2>
          <xm:sqref>E5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Q15"/>
  <sheetViews>
    <sheetView showGridLines="0" zoomScaleNormal="100" zoomScaleSheetLayoutView="100" workbookViewId="0">
      <selection activeCell="K7" sqref="K7"/>
    </sheetView>
  </sheetViews>
  <sheetFormatPr defaultColWidth="8.7109375" defaultRowHeight="15" x14ac:dyDescent="0.25"/>
  <cols>
    <col min="1" max="1" width="1.42578125" customWidth="1"/>
    <col min="2" max="2" width="32.85546875" customWidth="1"/>
    <col min="3" max="17" width="15.85546875" customWidth="1"/>
  </cols>
  <sheetData>
    <row r="1" spans="2:17" ht="33.75" customHeight="1" x14ac:dyDescent="0.25"/>
    <row r="3" spans="2:17" ht="15.75" x14ac:dyDescent="0.25">
      <c r="B3" s="65" t="s">
        <v>197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</row>
    <row r="4" spans="2:17" ht="27.75" customHeight="1" x14ac:dyDescent="0.25">
      <c r="B4" s="64" t="s">
        <v>46</v>
      </c>
      <c r="C4" s="64"/>
      <c r="D4" s="64"/>
      <c r="E4" s="64"/>
      <c r="F4" s="64"/>
      <c r="G4" s="64"/>
    </row>
    <row r="6" spans="2:17" x14ac:dyDescent="0.25">
      <c r="C6" s="5" t="s">
        <v>47</v>
      </c>
      <c r="D6" s="5" t="s">
        <v>48</v>
      </c>
      <c r="E6" s="5" t="s">
        <v>49</v>
      </c>
      <c r="F6" s="5" t="s">
        <v>50</v>
      </c>
      <c r="G6" s="5" t="s">
        <v>51</v>
      </c>
      <c r="H6" s="5" t="s">
        <v>52</v>
      </c>
      <c r="I6" s="5" t="s">
        <v>161</v>
      </c>
      <c r="J6" s="5" t="s">
        <v>162</v>
      </c>
      <c r="K6" s="5" t="s">
        <v>163</v>
      </c>
      <c r="L6" s="5" t="s">
        <v>164</v>
      </c>
      <c r="M6" s="5" t="s">
        <v>165</v>
      </c>
      <c r="N6" s="5" t="s">
        <v>166</v>
      </c>
      <c r="O6" s="5" t="s">
        <v>169</v>
      </c>
      <c r="P6" s="5" t="s">
        <v>170</v>
      </c>
      <c r="Q6" s="5" t="s">
        <v>171</v>
      </c>
    </row>
    <row r="7" spans="2:17" ht="48.75" customHeight="1" x14ac:dyDescent="0.25">
      <c r="B7" s="1" t="s">
        <v>53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2:17" ht="48.75" customHeight="1" x14ac:dyDescent="0.25">
      <c r="B8" s="1" t="s">
        <v>192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2:17" ht="48.75" customHeight="1" x14ac:dyDescent="0.25">
      <c r="B9" s="1" t="s">
        <v>54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2:17" ht="48.75" customHeight="1" x14ac:dyDescent="0.25">
      <c r="B10" s="1" t="s">
        <v>55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2:17" ht="48.75" customHeight="1" x14ac:dyDescent="0.25">
      <c r="B11" s="1" t="s">
        <v>56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2:17" ht="48.75" customHeight="1" x14ac:dyDescent="0.25">
      <c r="B12" s="1" t="s">
        <v>57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2:17" ht="48.75" customHeight="1" x14ac:dyDescent="0.25">
      <c r="B13" s="1" t="s">
        <v>58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2:17" ht="48.75" customHeight="1" x14ac:dyDescent="0.25">
      <c r="B14" s="1" t="s">
        <v>59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2:17" ht="48.75" customHeight="1" x14ac:dyDescent="0.25">
      <c r="B15" s="1" t="s">
        <v>60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</sheetData>
  <mergeCells count="2">
    <mergeCell ref="B4:G4"/>
    <mergeCell ref="B3:Q3"/>
  </mergeCells>
  <phoneticPr fontId="14" type="noConversion"/>
  <pageMargins left="0.11811023622047245" right="0.11811023622047245" top="0.39370078740157483" bottom="0.39370078740157483" header="0.51181102362204722" footer="0.51181102362204722"/>
  <pageSetup scale="49" fitToHeight="0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M444"/>
  <sheetViews>
    <sheetView showGridLines="0" topLeftCell="A2" zoomScaleNormal="100" workbookViewId="0">
      <selection activeCell="C7" sqref="C7"/>
    </sheetView>
  </sheetViews>
  <sheetFormatPr defaultColWidth="8.7109375" defaultRowHeight="15" x14ac:dyDescent="0.25"/>
  <cols>
    <col min="1" max="1" width="2" style="24" customWidth="1"/>
    <col min="2" max="2" width="30" style="24" customWidth="1"/>
    <col min="3" max="3" width="28" style="24" customWidth="1"/>
    <col min="4" max="4" width="16" style="24" customWidth="1"/>
    <col min="5" max="5" width="9.42578125" style="24" customWidth="1"/>
    <col min="6" max="6" width="9" style="24" customWidth="1"/>
    <col min="7" max="9" width="14" style="24" customWidth="1"/>
    <col min="10" max="11" width="16" style="24" customWidth="1"/>
    <col min="12" max="12" width="18" style="24" customWidth="1"/>
    <col min="13" max="16384" width="8.7109375" style="24"/>
  </cols>
  <sheetData>
    <row r="1" spans="2:12" ht="33.75" customHeight="1" x14ac:dyDescent="0.25"/>
    <row r="3" spans="2:12" ht="15.75" x14ac:dyDescent="0.25">
      <c r="B3" s="66" t="s">
        <v>61</v>
      </c>
      <c r="C3" s="66"/>
      <c r="D3" s="66"/>
      <c r="E3" s="66"/>
      <c r="F3" s="66"/>
      <c r="G3" s="66"/>
      <c r="H3" s="66"/>
      <c r="I3" s="66"/>
      <c r="J3" s="66"/>
      <c r="K3" s="66"/>
    </row>
    <row r="4" spans="2:12" ht="39.75" customHeight="1" x14ac:dyDescent="0.25">
      <c r="B4" s="67" t="s">
        <v>62</v>
      </c>
      <c r="C4" s="67"/>
      <c r="D4" s="67"/>
      <c r="E4" s="67"/>
      <c r="F4" s="67"/>
      <c r="G4" s="67"/>
      <c r="H4" s="67"/>
      <c r="I4" s="67"/>
      <c r="J4" s="67"/>
      <c r="K4" s="67"/>
    </row>
    <row r="7" spans="2:12" ht="31.5" x14ac:dyDescent="0.25">
      <c r="B7" s="46" t="s">
        <v>196</v>
      </c>
      <c r="C7" s="43" t="s">
        <v>85</v>
      </c>
      <c r="D7" s="43" t="s">
        <v>64</v>
      </c>
      <c r="E7" s="10" t="s">
        <v>65</v>
      </c>
      <c r="F7" s="68"/>
      <c r="G7" s="68"/>
    </row>
    <row r="8" spans="2:12" ht="15" customHeight="1" x14ac:dyDescent="0.25">
      <c r="B8" s="61" t="s">
        <v>66</v>
      </c>
      <c r="C8" s="61"/>
      <c r="D8" s="61"/>
      <c r="E8" s="61"/>
      <c r="F8" s="61"/>
      <c r="G8" s="61"/>
      <c r="H8" s="61"/>
      <c r="I8" s="61"/>
      <c r="J8" s="61"/>
      <c r="K8" s="61"/>
      <c r="L8" s="61"/>
    </row>
    <row r="9" spans="2:12" ht="22.5" x14ac:dyDescent="0.25">
      <c r="B9" s="7" t="s">
        <v>67</v>
      </c>
      <c r="C9" s="7" t="s">
        <v>68</v>
      </c>
      <c r="D9" s="7" t="s">
        <v>69</v>
      </c>
      <c r="E9" s="7" t="s">
        <v>70</v>
      </c>
      <c r="F9" s="7" t="s">
        <v>71</v>
      </c>
      <c r="G9" s="7" t="s">
        <v>72</v>
      </c>
      <c r="H9" s="7" t="s">
        <v>73</v>
      </c>
      <c r="I9" s="7" t="s">
        <v>74</v>
      </c>
      <c r="J9" s="7" t="s">
        <v>75</v>
      </c>
    </row>
    <row r="10" spans="2:12" x14ac:dyDescent="0.25">
      <c r="B10" s="43"/>
      <c r="C10" s="43"/>
      <c r="D10" s="43"/>
      <c r="E10" s="43" t="s">
        <v>85</v>
      </c>
      <c r="F10" s="43" t="s">
        <v>85</v>
      </c>
      <c r="G10" s="44"/>
      <c r="H10" s="34">
        <f>IF(B10="Attivo materiale",G10,0)</f>
        <v>0</v>
      </c>
      <c r="I10" s="34">
        <f t="shared" ref="I10" si="0">IF(B10="Attivo immateriale",G10,0)</f>
        <v>0</v>
      </c>
      <c r="J10" s="34">
        <f>IF(OR(E10="-",F10="-",G10="-"),0,(H10+I10))</f>
        <v>0</v>
      </c>
    </row>
    <row r="11" spans="2:12" x14ac:dyDescent="0.25">
      <c r="B11" s="43"/>
      <c r="C11" s="43"/>
      <c r="D11" s="43"/>
      <c r="E11" s="43" t="s">
        <v>85</v>
      </c>
      <c r="F11" s="43" t="s">
        <v>85</v>
      </c>
      <c r="G11" s="44"/>
      <c r="H11" s="34">
        <f>IF(B11="Attivo materiale",G11,0)</f>
        <v>0</v>
      </c>
      <c r="I11" s="34">
        <f t="shared" ref="I11" si="1">IF(B11="Attivo immateriale",G11,0)</f>
        <v>0</v>
      </c>
      <c r="J11" s="34">
        <f t="shared" ref="J11:J19" si="2">IF(OR(E11="-",F11="-",G11="-"),0,(H11+I11))</f>
        <v>0</v>
      </c>
    </row>
    <row r="12" spans="2:12" x14ac:dyDescent="0.25">
      <c r="B12" s="43"/>
      <c r="C12" s="43"/>
      <c r="D12" s="43"/>
      <c r="E12" s="43" t="s">
        <v>85</v>
      </c>
      <c r="F12" s="43" t="s">
        <v>85</v>
      </c>
      <c r="G12" s="44"/>
      <c r="H12" s="34">
        <f t="shared" ref="H12:H19" si="3">IF(B12="Attivo materiale",G12,0)</f>
        <v>0</v>
      </c>
      <c r="I12" s="34">
        <f t="shared" ref="I12:I19" si="4">IF(B12="Attivo immateriale",G12,0)</f>
        <v>0</v>
      </c>
      <c r="J12" s="34">
        <f t="shared" si="2"/>
        <v>0</v>
      </c>
    </row>
    <row r="13" spans="2:12" x14ac:dyDescent="0.25">
      <c r="B13" s="43"/>
      <c r="C13" s="43"/>
      <c r="D13" s="43"/>
      <c r="E13" s="43" t="s">
        <v>85</v>
      </c>
      <c r="F13" s="43" t="s">
        <v>85</v>
      </c>
      <c r="G13" s="44"/>
      <c r="H13" s="34">
        <f t="shared" si="3"/>
        <v>0</v>
      </c>
      <c r="I13" s="34">
        <f t="shared" si="4"/>
        <v>0</v>
      </c>
      <c r="J13" s="34">
        <f t="shared" si="2"/>
        <v>0</v>
      </c>
    </row>
    <row r="14" spans="2:12" x14ac:dyDescent="0.25">
      <c r="B14" s="43"/>
      <c r="C14" s="43"/>
      <c r="D14" s="43"/>
      <c r="E14" s="43" t="s">
        <v>85</v>
      </c>
      <c r="F14" s="43" t="s">
        <v>85</v>
      </c>
      <c r="G14" s="44"/>
      <c r="H14" s="34">
        <f t="shared" ref="H14:H15" si="5">IF(B14="Attivo materiale",G14,0)</f>
        <v>0</v>
      </c>
      <c r="I14" s="34">
        <f t="shared" ref="I14:I15" si="6">IF(B14="Attivo immateriale",G14,0)</f>
        <v>0</v>
      </c>
      <c r="J14" s="34">
        <f t="shared" si="2"/>
        <v>0</v>
      </c>
    </row>
    <row r="15" spans="2:12" x14ac:dyDescent="0.25">
      <c r="B15" s="43"/>
      <c r="C15" s="43"/>
      <c r="D15" s="43"/>
      <c r="E15" s="43" t="s">
        <v>85</v>
      </c>
      <c r="F15" s="43" t="s">
        <v>85</v>
      </c>
      <c r="G15" s="44"/>
      <c r="H15" s="34">
        <f t="shared" si="5"/>
        <v>0</v>
      </c>
      <c r="I15" s="34">
        <f t="shared" si="6"/>
        <v>0</v>
      </c>
      <c r="J15" s="34">
        <f t="shared" si="2"/>
        <v>0</v>
      </c>
    </row>
    <row r="16" spans="2:12" x14ac:dyDescent="0.25">
      <c r="B16" s="43"/>
      <c r="C16" s="43"/>
      <c r="D16" s="43"/>
      <c r="E16" s="43" t="s">
        <v>85</v>
      </c>
      <c r="F16" s="43" t="s">
        <v>85</v>
      </c>
      <c r="G16" s="44"/>
      <c r="H16" s="34">
        <f t="shared" si="3"/>
        <v>0</v>
      </c>
      <c r="I16" s="34">
        <f t="shared" si="4"/>
        <v>0</v>
      </c>
      <c r="J16" s="34">
        <f t="shared" si="2"/>
        <v>0</v>
      </c>
    </row>
    <row r="17" spans="2:12" x14ac:dyDescent="0.25">
      <c r="B17" s="43"/>
      <c r="C17" s="43"/>
      <c r="D17" s="43"/>
      <c r="E17" s="43" t="s">
        <v>85</v>
      </c>
      <c r="F17" s="43" t="s">
        <v>85</v>
      </c>
      <c r="G17" s="44"/>
      <c r="H17" s="34">
        <f t="shared" si="3"/>
        <v>0</v>
      </c>
      <c r="I17" s="34">
        <f t="shared" si="4"/>
        <v>0</v>
      </c>
      <c r="J17" s="34">
        <f t="shared" si="2"/>
        <v>0</v>
      </c>
    </row>
    <row r="18" spans="2:12" x14ac:dyDescent="0.25">
      <c r="B18" s="43"/>
      <c r="C18" s="43"/>
      <c r="D18" s="43"/>
      <c r="E18" s="43" t="s">
        <v>85</v>
      </c>
      <c r="F18" s="43" t="s">
        <v>85</v>
      </c>
      <c r="G18" s="44"/>
      <c r="H18" s="34">
        <f t="shared" si="3"/>
        <v>0</v>
      </c>
      <c r="I18" s="34">
        <f t="shared" si="4"/>
        <v>0</v>
      </c>
      <c r="J18" s="34">
        <f t="shared" si="2"/>
        <v>0</v>
      </c>
    </row>
    <row r="19" spans="2:12" x14ac:dyDescent="0.25">
      <c r="B19" s="43" t="s">
        <v>133</v>
      </c>
      <c r="C19" s="43"/>
      <c r="D19" s="43"/>
      <c r="E19" s="43" t="s">
        <v>85</v>
      </c>
      <c r="F19" s="43" t="s">
        <v>85</v>
      </c>
      <c r="G19" s="44"/>
      <c r="H19" s="34">
        <f t="shared" si="3"/>
        <v>0</v>
      </c>
      <c r="I19" s="34">
        <f t="shared" si="4"/>
        <v>0</v>
      </c>
      <c r="J19" s="34">
        <f t="shared" si="2"/>
        <v>0</v>
      </c>
    </row>
    <row r="20" spans="2:12" ht="15" customHeight="1" x14ac:dyDescent="0.25">
      <c r="B20" s="61" t="s">
        <v>76</v>
      </c>
      <c r="C20" s="61"/>
      <c r="D20" s="61"/>
      <c r="E20" s="61"/>
      <c r="F20" s="61"/>
      <c r="G20" s="35">
        <f>SUM(G10:G19)</f>
        <v>0</v>
      </c>
      <c r="H20" s="35">
        <f>SUM(H10:H19)</f>
        <v>0</v>
      </c>
      <c r="I20" s="35">
        <f>SUM(I10:I19)</f>
        <v>0</v>
      </c>
      <c r="J20" s="35">
        <f>SUM(J10:J19)</f>
        <v>0</v>
      </c>
    </row>
    <row r="22" spans="2:12" ht="15" customHeight="1" x14ac:dyDescent="0.25">
      <c r="B22" s="61" t="s">
        <v>77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</row>
    <row r="23" spans="2:12" ht="22.5" x14ac:dyDescent="0.25">
      <c r="B23" s="7" t="s">
        <v>78</v>
      </c>
      <c r="C23" s="7" t="s">
        <v>68</v>
      </c>
      <c r="D23" s="7" t="s">
        <v>79</v>
      </c>
      <c r="E23" s="7" t="s">
        <v>70</v>
      </c>
      <c r="F23" s="7" t="s">
        <v>71</v>
      </c>
      <c r="G23" s="7" t="s">
        <v>80</v>
      </c>
      <c r="H23" s="7" t="s">
        <v>81</v>
      </c>
      <c r="I23" s="7" t="s">
        <v>82</v>
      </c>
      <c r="J23" s="7" t="s">
        <v>83</v>
      </c>
      <c r="K23" s="7" t="s">
        <v>84</v>
      </c>
      <c r="L23" s="7" t="s">
        <v>75</v>
      </c>
    </row>
    <row r="24" spans="2:12" x14ac:dyDescent="0.25">
      <c r="B24" s="11"/>
      <c r="C24" s="11"/>
      <c r="D24" s="11" t="s">
        <v>85</v>
      </c>
      <c r="E24" s="11" t="s">
        <v>85</v>
      </c>
      <c r="F24" s="11" t="s">
        <v>85</v>
      </c>
      <c r="G24" s="11" t="s">
        <v>85</v>
      </c>
      <c r="H24" s="34">
        <f>IFERROR(INDEX(Dati!$O$2:$O$10,MATCH(G24,Dati!$N$2:$N$10,0)),0)</f>
        <v>0</v>
      </c>
      <c r="I24" s="54">
        <v>0</v>
      </c>
      <c r="J24" s="34">
        <f>IF(D24="RI",H24*I24,0)</f>
        <v>0</v>
      </c>
      <c r="K24" s="34">
        <f t="shared" ref="K24:K33" si="7">IF(D24="SS",H24*I24,0)</f>
        <v>0</v>
      </c>
      <c r="L24" s="34">
        <f>IF(OR(D24="-",E24="-",F24="-",G24="-",I24="-"),0,(J24+K24))</f>
        <v>0</v>
      </c>
    </row>
    <row r="25" spans="2:12" x14ac:dyDescent="0.25">
      <c r="B25" s="11"/>
      <c r="C25" s="11"/>
      <c r="D25" s="11" t="s">
        <v>85</v>
      </c>
      <c r="E25" s="11" t="s">
        <v>85</v>
      </c>
      <c r="F25" s="11" t="s">
        <v>85</v>
      </c>
      <c r="G25" s="11"/>
      <c r="H25" s="34">
        <f>IFERROR(INDEX(Dati!$O$2:$O$10,MATCH(G25,Dati!$N$2:$N$10,0)),0)</f>
        <v>0</v>
      </c>
      <c r="I25" s="54">
        <v>0</v>
      </c>
      <c r="J25" s="34">
        <f>IF(D25="RI",H25*I25,0)</f>
        <v>0</v>
      </c>
      <c r="K25" s="34">
        <f t="shared" si="7"/>
        <v>0</v>
      </c>
      <c r="L25" s="34">
        <f t="shared" ref="L25:L33" si="8">IF(OR(D25="-",E25="-",F25="-",G25="-",I25="-"),0,(J25+K25))</f>
        <v>0</v>
      </c>
    </row>
    <row r="26" spans="2:12" x14ac:dyDescent="0.25">
      <c r="B26" s="11"/>
      <c r="C26" s="11"/>
      <c r="D26" s="11" t="s">
        <v>85</v>
      </c>
      <c r="E26" s="11" t="s">
        <v>85</v>
      </c>
      <c r="F26" s="11" t="s">
        <v>85</v>
      </c>
      <c r="G26" s="11" t="s">
        <v>85</v>
      </c>
      <c r="H26" s="34">
        <f>IFERROR(INDEX(Dati!$O$2:$O$10,MATCH(G26,Dati!$N$2:$N$10,0)),0)</f>
        <v>0</v>
      </c>
      <c r="I26" s="54">
        <v>0</v>
      </c>
      <c r="J26" s="34">
        <f t="shared" ref="J26:J27" si="9">IF(D26="RI",H26*I26,0)</f>
        <v>0</v>
      </c>
      <c r="K26" s="34">
        <f t="shared" ref="K26:K27" si="10">IF(D26="SS",H26*I26,0)</f>
        <v>0</v>
      </c>
      <c r="L26" s="34">
        <f t="shared" si="8"/>
        <v>0</v>
      </c>
    </row>
    <row r="27" spans="2:12" x14ac:dyDescent="0.25">
      <c r="B27" s="11"/>
      <c r="C27" s="11"/>
      <c r="D27" s="11" t="s">
        <v>85</v>
      </c>
      <c r="E27" s="11" t="s">
        <v>85</v>
      </c>
      <c r="F27" s="11" t="s">
        <v>85</v>
      </c>
      <c r="G27" s="11" t="s">
        <v>85</v>
      </c>
      <c r="H27" s="34">
        <f>IFERROR(INDEX(Dati!$O$2:$O$10,MATCH(G27,Dati!$N$2:$N$10,0)),0)</f>
        <v>0</v>
      </c>
      <c r="I27" s="54">
        <v>0</v>
      </c>
      <c r="J27" s="34">
        <f t="shared" si="9"/>
        <v>0</v>
      </c>
      <c r="K27" s="34">
        <f t="shared" si="10"/>
        <v>0</v>
      </c>
      <c r="L27" s="34">
        <f t="shared" si="8"/>
        <v>0</v>
      </c>
    </row>
    <row r="28" spans="2:12" x14ac:dyDescent="0.25">
      <c r="B28" s="11"/>
      <c r="C28" s="11"/>
      <c r="D28" s="11" t="s">
        <v>85</v>
      </c>
      <c r="E28" s="11" t="s">
        <v>85</v>
      </c>
      <c r="F28" s="11" t="s">
        <v>85</v>
      </c>
      <c r="G28" s="11" t="s">
        <v>85</v>
      </c>
      <c r="H28" s="34">
        <f>IFERROR(INDEX(Dati!$O$2:$O$10,MATCH(G28,Dati!$N$2:$N$10,0)),0)</f>
        <v>0</v>
      </c>
      <c r="I28" s="54">
        <v>0</v>
      </c>
      <c r="J28" s="34">
        <f t="shared" ref="J28:J33" si="11">IF(D28="RI",H28*I28,0)</f>
        <v>0</v>
      </c>
      <c r="K28" s="34">
        <f>IF(D28="SS",H28*I28,0)</f>
        <v>0</v>
      </c>
      <c r="L28" s="34">
        <f t="shared" si="8"/>
        <v>0</v>
      </c>
    </row>
    <row r="29" spans="2:12" x14ac:dyDescent="0.25">
      <c r="B29" s="11"/>
      <c r="C29" s="11"/>
      <c r="D29" s="11" t="s">
        <v>85</v>
      </c>
      <c r="E29" s="11" t="s">
        <v>85</v>
      </c>
      <c r="F29" s="11" t="s">
        <v>85</v>
      </c>
      <c r="G29" s="11" t="s">
        <v>85</v>
      </c>
      <c r="H29" s="34">
        <f>IFERROR(INDEX(Dati!$O$2:$O$10,MATCH(G29,Dati!$N$2:$N$10,0)),0)</f>
        <v>0</v>
      </c>
      <c r="I29" s="54">
        <v>0</v>
      </c>
      <c r="J29" s="34">
        <f t="shared" si="11"/>
        <v>0</v>
      </c>
      <c r="K29" s="34">
        <f t="shared" si="7"/>
        <v>0</v>
      </c>
      <c r="L29" s="34">
        <f t="shared" si="8"/>
        <v>0</v>
      </c>
    </row>
    <row r="30" spans="2:12" x14ac:dyDescent="0.25">
      <c r="B30" s="11"/>
      <c r="C30" s="11"/>
      <c r="D30" s="11" t="s">
        <v>85</v>
      </c>
      <c r="E30" s="11" t="s">
        <v>85</v>
      </c>
      <c r="F30" s="11" t="s">
        <v>85</v>
      </c>
      <c r="G30" s="11" t="s">
        <v>85</v>
      </c>
      <c r="H30" s="34">
        <f>IFERROR(INDEX(Dati!$O$2:$O$10,MATCH(G30,Dati!$N$2:$N$10,0)),0)</f>
        <v>0</v>
      </c>
      <c r="I30" s="54">
        <v>0</v>
      </c>
      <c r="J30" s="34">
        <f t="shared" si="11"/>
        <v>0</v>
      </c>
      <c r="K30" s="34">
        <f t="shared" si="7"/>
        <v>0</v>
      </c>
      <c r="L30" s="34">
        <f t="shared" si="8"/>
        <v>0</v>
      </c>
    </row>
    <row r="31" spans="2:12" x14ac:dyDescent="0.25">
      <c r="B31" s="11"/>
      <c r="C31" s="11"/>
      <c r="D31" s="11" t="s">
        <v>85</v>
      </c>
      <c r="E31" s="11" t="s">
        <v>85</v>
      </c>
      <c r="F31" s="11" t="s">
        <v>85</v>
      </c>
      <c r="G31" s="11" t="s">
        <v>85</v>
      </c>
      <c r="H31" s="34">
        <f>IFERROR(INDEX(Dati!$O$2:$O$10,MATCH(G31,Dati!$N$2:$N$10,0)),0)</f>
        <v>0</v>
      </c>
      <c r="I31" s="54">
        <v>0</v>
      </c>
      <c r="J31" s="34">
        <f t="shared" si="11"/>
        <v>0</v>
      </c>
      <c r="K31" s="34">
        <f t="shared" si="7"/>
        <v>0</v>
      </c>
      <c r="L31" s="34">
        <f t="shared" si="8"/>
        <v>0</v>
      </c>
    </row>
    <row r="32" spans="2:12" x14ac:dyDescent="0.25">
      <c r="B32" s="11"/>
      <c r="C32" s="11"/>
      <c r="D32" s="11" t="s">
        <v>85</v>
      </c>
      <c r="E32" s="11" t="s">
        <v>85</v>
      </c>
      <c r="F32" s="11" t="s">
        <v>85</v>
      </c>
      <c r="G32" s="11" t="s">
        <v>85</v>
      </c>
      <c r="H32" s="34">
        <f>IFERROR(INDEX(Dati!$O$2:$O$10,MATCH(G32,Dati!$N$2:$N$10,0)),0)</f>
        <v>0</v>
      </c>
      <c r="I32" s="54">
        <v>0</v>
      </c>
      <c r="J32" s="34">
        <f t="shared" si="11"/>
        <v>0</v>
      </c>
      <c r="K32" s="34">
        <f t="shared" si="7"/>
        <v>0</v>
      </c>
      <c r="L32" s="34">
        <f t="shared" si="8"/>
        <v>0</v>
      </c>
    </row>
    <row r="33" spans="2:13" x14ac:dyDescent="0.25">
      <c r="B33" s="11"/>
      <c r="C33" s="11"/>
      <c r="D33" s="11" t="s">
        <v>85</v>
      </c>
      <c r="E33" s="11" t="s">
        <v>85</v>
      </c>
      <c r="F33" s="11" t="s">
        <v>85</v>
      </c>
      <c r="G33" s="11" t="s">
        <v>85</v>
      </c>
      <c r="H33" s="34">
        <f>IFERROR(INDEX(Dati!$O$2:$O$10,MATCH(G33,Dati!$N$2:$N$10,0)),0)</f>
        <v>0</v>
      </c>
      <c r="I33" s="54">
        <v>0</v>
      </c>
      <c r="J33" s="34">
        <f t="shared" si="11"/>
        <v>0</v>
      </c>
      <c r="K33" s="34">
        <f t="shared" si="7"/>
        <v>0</v>
      </c>
      <c r="L33" s="34">
        <f t="shared" si="8"/>
        <v>0</v>
      </c>
    </row>
    <row r="34" spans="2:13" ht="15" customHeight="1" x14ac:dyDescent="0.25">
      <c r="B34" s="61" t="s">
        <v>86</v>
      </c>
      <c r="C34" s="61"/>
      <c r="D34" s="61"/>
      <c r="E34" s="61"/>
      <c r="F34" s="61"/>
      <c r="G34" s="61"/>
      <c r="J34" s="35">
        <f>SUM(J24:J33)</f>
        <v>0</v>
      </c>
      <c r="K34" s="35">
        <f>SUM(K24:K33)</f>
        <v>0</v>
      </c>
      <c r="L34" s="35">
        <f>SUM(L24:L33)</f>
        <v>0</v>
      </c>
    </row>
    <row r="36" spans="2:13" ht="15" customHeight="1" x14ac:dyDescent="0.25">
      <c r="B36" s="61" t="s">
        <v>87</v>
      </c>
      <c r="C36" s="61"/>
      <c r="D36" s="61"/>
      <c r="E36" s="61"/>
      <c r="F36" s="61"/>
      <c r="G36" s="61"/>
      <c r="H36" s="61"/>
      <c r="I36" s="61"/>
      <c r="J36" s="61"/>
      <c r="K36" s="61"/>
      <c r="L36" s="61"/>
    </row>
    <row r="37" spans="2:13" ht="22.5" x14ac:dyDescent="0.25">
      <c r="B37" s="7" t="s">
        <v>88</v>
      </c>
      <c r="C37" s="7" t="s">
        <v>68</v>
      </c>
      <c r="D37" s="7" t="s">
        <v>79</v>
      </c>
      <c r="E37" s="7" t="s">
        <v>70</v>
      </c>
      <c r="F37" s="7" t="s">
        <v>71</v>
      </c>
      <c r="G37" s="7" t="s">
        <v>72</v>
      </c>
      <c r="H37" s="7" t="s">
        <v>83</v>
      </c>
      <c r="I37" s="7" t="s">
        <v>84</v>
      </c>
      <c r="J37" s="7" t="s">
        <v>75</v>
      </c>
    </row>
    <row r="38" spans="2:13" x14ac:dyDescent="0.25">
      <c r="B38" s="11"/>
      <c r="C38" s="11"/>
      <c r="D38" s="11" t="s">
        <v>85</v>
      </c>
      <c r="E38" s="11" t="s">
        <v>85</v>
      </c>
      <c r="F38" s="11" t="s">
        <v>85</v>
      </c>
      <c r="G38" s="33">
        <v>0</v>
      </c>
      <c r="H38" s="34">
        <f t="shared" ref="H38:H47" si="12">IF(D38="RI",G38,0)</f>
        <v>0</v>
      </c>
      <c r="I38" s="34">
        <f t="shared" ref="I38:I47" si="13">IF(D38="SS",G38,0)</f>
        <v>0</v>
      </c>
      <c r="J38" s="34">
        <f>IF(OR(D38="-",E38="-",F38="-",G38="-"),0,(H38+I38))</f>
        <v>0</v>
      </c>
    </row>
    <row r="39" spans="2:13" x14ac:dyDescent="0.25">
      <c r="B39" s="11" t="s">
        <v>85</v>
      </c>
      <c r="C39" s="11"/>
      <c r="D39" s="11" t="s">
        <v>85</v>
      </c>
      <c r="E39" s="11" t="s">
        <v>85</v>
      </c>
      <c r="F39" s="11" t="s">
        <v>85</v>
      </c>
      <c r="G39" s="33">
        <v>0</v>
      </c>
      <c r="H39" s="34">
        <f>IF(D39="RI",G39,0)</f>
        <v>0</v>
      </c>
      <c r="I39" s="34">
        <f t="shared" si="13"/>
        <v>0</v>
      </c>
      <c r="J39" s="34">
        <f t="shared" ref="J39:J47" si="14">IF(OR(D39="-",E39="-",F39="-",G39="-"),0,(H39+I39))</f>
        <v>0</v>
      </c>
    </row>
    <row r="40" spans="2:13" x14ac:dyDescent="0.25">
      <c r="B40" s="11" t="s">
        <v>85</v>
      </c>
      <c r="C40" s="11"/>
      <c r="D40" s="11" t="s">
        <v>85</v>
      </c>
      <c r="E40" s="11" t="s">
        <v>85</v>
      </c>
      <c r="F40" s="11" t="s">
        <v>85</v>
      </c>
      <c r="G40" s="33">
        <v>0</v>
      </c>
      <c r="H40" s="34">
        <f t="shared" si="12"/>
        <v>0</v>
      </c>
      <c r="I40" s="34">
        <f t="shared" si="13"/>
        <v>0</v>
      </c>
      <c r="J40" s="34">
        <f t="shared" si="14"/>
        <v>0</v>
      </c>
    </row>
    <row r="41" spans="2:13" x14ac:dyDescent="0.25">
      <c r="B41" s="11" t="s">
        <v>85</v>
      </c>
      <c r="C41" s="11"/>
      <c r="D41" s="11" t="s">
        <v>85</v>
      </c>
      <c r="E41" s="11" t="s">
        <v>85</v>
      </c>
      <c r="F41" s="11" t="s">
        <v>85</v>
      </c>
      <c r="G41" s="33">
        <v>0</v>
      </c>
      <c r="H41" s="34">
        <f t="shared" si="12"/>
        <v>0</v>
      </c>
      <c r="I41" s="34">
        <f t="shared" si="13"/>
        <v>0</v>
      </c>
      <c r="J41" s="34">
        <f t="shared" si="14"/>
        <v>0</v>
      </c>
    </row>
    <row r="42" spans="2:13" x14ac:dyDescent="0.25">
      <c r="B42" s="11" t="s">
        <v>85</v>
      </c>
      <c r="C42" s="11"/>
      <c r="D42" s="11" t="s">
        <v>85</v>
      </c>
      <c r="E42" s="11" t="s">
        <v>85</v>
      </c>
      <c r="F42" s="11" t="s">
        <v>85</v>
      </c>
      <c r="G42" s="33">
        <v>0</v>
      </c>
      <c r="H42" s="34">
        <f t="shared" si="12"/>
        <v>0</v>
      </c>
      <c r="I42" s="34">
        <f t="shared" si="13"/>
        <v>0</v>
      </c>
      <c r="J42" s="34">
        <f t="shared" si="14"/>
        <v>0</v>
      </c>
    </row>
    <row r="43" spans="2:13" x14ac:dyDescent="0.25">
      <c r="B43" s="11" t="s">
        <v>85</v>
      </c>
      <c r="C43" s="11"/>
      <c r="D43" s="11" t="s">
        <v>85</v>
      </c>
      <c r="E43" s="11" t="s">
        <v>85</v>
      </c>
      <c r="F43" s="11" t="s">
        <v>85</v>
      </c>
      <c r="G43" s="33">
        <v>0</v>
      </c>
      <c r="H43" s="34">
        <f t="shared" ref="H43:H44" si="15">IF(D43="RI",G43,0)</f>
        <v>0</v>
      </c>
      <c r="I43" s="34">
        <f t="shared" ref="I43:I44" si="16">IF(D43="SS",G43,0)</f>
        <v>0</v>
      </c>
      <c r="J43" s="34">
        <f t="shared" si="14"/>
        <v>0</v>
      </c>
    </row>
    <row r="44" spans="2:13" x14ac:dyDescent="0.25">
      <c r="B44" s="11" t="s">
        <v>85</v>
      </c>
      <c r="C44" s="11"/>
      <c r="D44" s="11" t="s">
        <v>85</v>
      </c>
      <c r="E44" s="11" t="s">
        <v>85</v>
      </c>
      <c r="F44" s="11" t="s">
        <v>85</v>
      </c>
      <c r="G44" s="33">
        <v>0</v>
      </c>
      <c r="H44" s="34">
        <f t="shared" si="15"/>
        <v>0</v>
      </c>
      <c r="I44" s="34">
        <f t="shared" si="16"/>
        <v>0</v>
      </c>
      <c r="J44" s="34">
        <f t="shared" si="14"/>
        <v>0</v>
      </c>
    </row>
    <row r="45" spans="2:13" x14ac:dyDescent="0.25">
      <c r="B45" s="11" t="s">
        <v>85</v>
      </c>
      <c r="C45" s="11"/>
      <c r="D45" s="11" t="s">
        <v>85</v>
      </c>
      <c r="E45" s="11" t="s">
        <v>85</v>
      </c>
      <c r="F45" s="11" t="s">
        <v>85</v>
      </c>
      <c r="G45" s="33">
        <v>0</v>
      </c>
      <c r="H45" s="34">
        <f t="shared" si="12"/>
        <v>0</v>
      </c>
      <c r="I45" s="34">
        <f t="shared" si="13"/>
        <v>0</v>
      </c>
      <c r="J45" s="34">
        <f t="shared" si="14"/>
        <v>0</v>
      </c>
      <c r="M45" s="24" t="s">
        <v>176</v>
      </c>
    </row>
    <row r="46" spans="2:13" x14ac:dyDescent="0.25">
      <c r="B46" s="11" t="s">
        <v>85</v>
      </c>
      <c r="C46" s="11"/>
      <c r="D46" s="11" t="s">
        <v>85</v>
      </c>
      <c r="E46" s="11" t="s">
        <v>85</v>
      </c>
      <c r="F46" s="11" t="s">
        <v>85</v>
      </c>
      <c r="G46" s="33">
        <v>0</v>
      </c>
      <c r="H46" s="34">
        <f t="shared" si="12"/>
        <v>0</v>
      </c>
      <c r="I46" s="34">
        <f t="shared" si="13"/>
        <v>0</v>
      </c>
      <c r="J46" s="34">
        <f t="shared" si="14"/>
        <v>0</v>
      </c>
    </row>
    <row r="47" spans="2:13" x14ac:dyDescent="0.25">
      <c r="B47" s="11" t="s">
        <v>85</v>
      </c>
      <c r="C47" s="11"/>
      <c r="D47" s="11" t="s">
        <v>85</v>
      </c>
      <c r="E47" s="11" t="s">
        <v>85</v>
      </c>
      <c r="F47" s="11" t="s">
        <v>85</v>
      </c>
      <c r="G47" s="33">
        <v>0</v>
      </c>
      <c r="H47" s="34">
        <f t="shared" si="12"/>
        <v>0</v>
      </c>
      <c r="I47" s="34">
        <f t="shared" si="13"/>
        <v>0</v>
      </c>
      <c r="J47" s="34">
        <f t="shared" si="14"/>
        <v>0</v>
      </c>
    </row>
    <row r="48" spans="2:13" ht="15" customHeight="1" x14ac:dyDescent="0.25">
      <c r="B48" s="61" t="s">
        <v>89</v>
      </c>
      <c r="C48" s="61"/>
      <c r="D48" s="61"/>
      <c r="E48" s="61"/>
      <c r="F48" s="61"/>
      <c r="H48" s="35">
        <f>SUM(H38:H47)</f>
        <v>0</v>
      </c>
      <c r="I48" s="26">
        <f>SUM(I38:I47)</f>
        <v>0</v>
      </c>
      <c r="J48" s="35">
        <f>SUM(J38:J47)</f>
        <v>0</v>
      </c>
    </row>
    <row r="51" spans="2:12" ht="24" x14ac:dyDescent="0.25">
      <c r="B51" s="46" t="s">
        <v>90</v>
      </c>
      <c r="C51" s="11" t="s">
        <v>85</v>
      </c>
      <c r="D51" s="11" t="s">
        <v>64</v>
      </c>
      <c r="E51" s="10" t="s">
        <v>65</v>
      </c>
      <c r="F51" s="62"/>
      <c r="G51" s="62"/>
    </row>
    <row r="52" spans="2:12" ht="15" customHeight="1" x14ac:dyDescent="0.25">
      <c r="B52" s="61" t="s">
        <v>66</v>
      </c>
      <c r="C52" s="61"/>
      <c r="D52" s="61"/>
      <c r="E52" s="61"/>
      <c r="F52" s="61"/>
      <c r="G52" s="61"/>
      <c r="H52" s="61"/>
      <c r="I52" s="61"/>
      <c r="J52" s="61"/>
      <c r="K52" s="61"/>
      <c r="L52" s="61"/>
    </row>
    <row r="53" spans="2:12" ht="22.5" x14ac:dyDescent="0.25">
      <c r="B53" s="7" t="s">
        <v>67</v>
      </c>
      <c r="C53" s="7" t="s">
        <v>68</v>
      </c>
      <c r="D53" s="7" t="s">
        <v>69</v>
      </c>
      <c r="E53" s="7" t="s">
        <v>70</v>
      </c>
      <c r="F53" s="7" t="s">
        <v>71</v>
      </c>
      <c r="G53" s="7" t="s">
        <v>72</v>
      </c>
      <c r="H53" s="7" t="s">
        <v>73</v>
      </c>
      <c r="I53" s="7" t="s">
        <v>74</v>
      </c>
      <c r="J53" s="7" t="s">
        <v>75</v>
      </c>
    </row>
    <row r="54" spans="2:12" x14ac:dyDescent="0.25">
      <c r="B54" s="11"/>
      <c r="C54" s="11"/>
      <c r="D54" s="11"/>
      <c r="E54" s="11" t="s">
        <v>85</v>
      </c>
      <c r="F54" s="11" t="s">
        <v>85</v>
      </c>
      <c r="G54" s="33">
        <v>0</v>
      </c>
      <c r="H54" s="34">
        <f t="shared" ref="H54:H63" si="17">IF(B54="Attivo materiale",G54,0)</f>
        <v>0</v>
      </c>
      <c r="I54" s="34">
        <f t="shared" ref="I54:I63" si="18">IF(B54="Attivo immateriale",G54,0)</f>
        <v>0</v>
      </c>
      <c r="J54" s="34">
        <f>IF(OR(E54="-",F54="-",G54="-"),0,(H54+I54))</f>
        <v>0</v>
      </c>
    </row>
    <row r="55" spans="2:12" x14ac:dyDescent="0.25">
      <c r="B55" s="11"/>
      <c r="C55" s="11"/>
      <c r="D55" s="11"/>
      <c r="E55" s="11" t="s">
        <v>85</v>
      </c>
      <c r="F55" s="11" t="s">
        <v>85</v>
      </c>
      <c r="G55" s="33">
        <v>0</v>
      </c>
      <c r="H55" s="34">
        <f t="shared" si="17"/>
        <v>0</v>
      </c>
      <c r="I55" s="34">
        <f t="shared" si="18"/>
        <v>0</v>
      </c>
      <c r="J55" s="34">
        <f t="shared" ref="J55:J63" si="19">IF(OR(E55="-",F55="-",G55="-"),0,(H55+I55))</f>
        <v>0</v>
      </c>
    </row>
    <row r="56" spans="2:12" x14ac:dyDescent="0.25">
      <c r="B56" s="11"/>
      <c r="C56" s="11"/>
      <c r="D56" s="11"/>
      <c r="E56" s="11" t="s">
        <v>85</v>
      </c>
      <c r="F56" s="11" t="s">
        <v>85</v>
      </c>
      <c r="G56" s="33">
        <v>0</v>
      </c>
      <c r="H56" s="34">
        <f t="shared" si="17"/>
        <v>0</v>
      </c>
      <c r="I56" s="34">
        <f t="shared" si="18"/>
        <v>0</v>
      </c>
      <c r="J56" s="34">
        <f t="shared" si="19"/>
        <v>0</v>
      </c>
    </row>
    <row r="57" spans="2:12" x14ac:dyDescent="0.25">
      <c r="B57" s="11"/>
      <c r="C57" s="11"/>
      <c r="D57" s="11"/>
      <c r="E57" s="11" t="s">
        <v>85</v>
      </c>
      <c r="F57" s="11" t="s">
        <v>85</v>
      </c>
      <c r="G57" s="33">
        <v>0</v>
      </c>
      <c r="H57" s="34">
        <f t="shared" si="17"/>
        <v>0</v>
      </c>
      <c r="I57" s="34">
        <f t="shared" si="18"/>
        <v>0</v>
      </c>
      <c r="J57" s="34">
        <f t="shared" si="19"/>
        <v>0</v>
      </c>
    </row>
    <row r="58" spans="2:12" x14ac:dyDescent="0.25">
      <c r="B58" s="11"/>
      <c r="C58" s="11"/>
      <c r="D58" s="11"/>
      <c r="E58" s="11" t="s">
        <v>85</v>
      </c>
      <c r="F58" s="11" t="s">
        <v>85</v>
      </c>
      <c r="G58" s="33">
        <v>0</v>
      </c>
      <c r="H58" s="34">
        <f t="shared" ref="H58:H59" si="20">IF(B58="Attivo materiale",G58,0)</f>
        <v>0</v>
      </c>
      <c r="I58" s="34">
        <f t="shared" ref="I58:I59" si="21">IF(B58="Attivo immateriale",G58,0)</f>
        <v>0</v>
      </c>
      <c r="J58" s="34">
        <f t="shared" si="19"/>
        <v>0</v>
      </c>
    </row>
    <row r="59" spans="2:12" x14ac:dyDescent="0.25">
      <c r="B59" s="11"/>
      <c r="C59" s="11"/>
      <c r="D59" s="11"/>
      <c r="E59" s="11" t="s">
        <v>85</v>
      </c>
      <c r="F59" s="11" t="s">
        <v>85</v>
      </c>
      <c r="G59" s="33">
        <v>0</v>
      </c>
      <c r="H59" s="34">
        <f t="shared" si="20"/>
        <v>0</v>
      </c>
      <c r="I59" s="34">
        <f t="shared" si="21"/>
        <v>0</v>
      </c>
      <c r="J59" s="34">
        <f t="shared" si="19"/>
        <v>0</v>
      </c>
    </row>
    <row r="60" spans="2:12" x14ac:dyDescent="0.25">
      <c r="B60" s="11"/>
      <c r="C60" s="11"/>
      <c r="D60" s="11"/>
      <c r="E60" s="11" t="s">
        <v>85</v>
      </c>
      <c r="F60" s="11" t="s">
        <v>85</v>
      </c>
      <c r="G60" s="33">
        <v>0</v>
      </c>
      <c r="H60" s="34">
        <f t="shared" si="17"/>
        <v>0</v>
      </c>
      <c r="I60" s="34">
        <f t="shared" si="18"/>
        <v>0</v>
      </c>
      <c r="J60" s="34">
        <f t="shared" si="19"/>
        <v>0</v>
      </c>
    </row>
    <row r="61" spans="2:12" x14ac:dyDescent="0.25">
      <c r="B61" s="11"/>
      <c r="C61" s="11"/>
      <c r="D61" s="11"/>
      <c r="E61" s="11" t="s">
        <v>85</v>
      </c>
      <c r="F61" s="11" t="s">
        <v>85</v>
      </c>
      <c r="G61" s="33">
        <v>0</v>
      </c>
      <c r="H61" s="34">
        <f t="shared" si="17"/>
        <v>0</v>
      </c>
      <c r="I61" s="34">
        <f t="shared" si="18"/>
        <v>0</v>
      </c>
      <c r="J61" s="34">
        <f t="shared" si="19"/>
        <v>0</v>
      </c>
    </row>
    <row r="62" spans="2:12" x14ac:dyDescent="0.25">
      <c r="B62" s="11"/>
      <c r="C62" s="11"/>
      <c r="D62" s="11"/>
      <c r="E62" s="11" t="s">
        <v>85</v>
      </c>
      <c r="F62" s="11" t="s">
        <v>85</v>
      </c>
      <c r="G62" s="33">
        <v>0</v>
      </c>
      <c r="H62" s="34">
        <f t="shared" si="17"/>
        <v>0</v>
      </c>
      <c r="I62" s="34">
        <f t="shared" si="18"/>
        <v>0</v>
      </c>
      <c r="J62" s="34">
        <f t="shared" si="19"/>
        <v>0</v>
      </c>
    </row>
    <row r="63" spans="2:12" x14ac:dyDescent="0.25">
      <c r="B63" s="11"/>
      <c r="C63" s="11"/>
      <c r="D63" s="11"/>
      <c r="E63" s="11" t="s">
        <v>85</v>
      </c>
      <c r="F63" s="11" t="s">
        <v>85</v>
      </c>
      <c r="G63" s="33">
        <v>0</v>
      </c>
      <c r="H63" s="34">
        <f t="shared" si="17"/>
        <v>0</v>
      </c>
      <c r="I63" s="34">
        <f t="shared" si="18"/>
        <v>0</v>
      </c>
      <c r="J63" s="34">
        <f t="shared" si="19"/>
        <v>0</v>
      </c>
    </row>
    <row r="64" spans="2:12" ht="15" customHeight="1" x14ac:dyDescent="0.25">
      <c r="B64" s="61" t="s">
        <v>76</v>
      </c>
      <c r="C64" s="61"/>
      <c r="D64" s="61"/>
      <c r="E64" s="61"/>
      <c r="F64" s="61"/>
      <c r="H64" s="35">
        <f>SUM(H54:H63)</f>
        <v>0</v>
      </c>
      <c r="I64" s="35">
        <f>SUM(I54:I63)</f>
        <v>0</v>
      </c>
      <c r="J64" s="35">
        <f>SUM(J54:J63)</f>
        <v>0</v>
      </c>
    </row>
    <row r="66" spans="2:12" ht="15" customHeight="1" x14ac:dyDescent="0.25">
      <c r="B66" s="61" t="s">
        <v>77</v>
      </c>
      <c r="C66" s="61"/>
      <c r="D66" s="61"/>
      <c r="E66" s="61"/>
      <c r="F66" s="61"/>
      <c r="G66" s="61"/>
      <c r="H66" s="61"/>
      <c r="I66" s="61"/>
      <c r="J66" s="61"/>
      <c r="K66" s="61"/>
      <c r="L66" s="61"/>
    </row>
    <row r="67" spans="2:12" ht="22.5" x14ac:dyDescent="0.25">
      <c r="B67" s="7" t="s">
        <v>78</v>
      </c>
      <c r="C67" s="7" t="s">
        <v>68</v>
      </c>
      <c r="D67" s="7" t="s">
        <v>79</v>
      </c>
      <c r="E67" s="7" t="s">
        <v>70</v>
      </c>
      <c r="F67" s="7" t="s">
        <v>71</v>
      </c>
      <c r="G67" s="7" t="s">
        <v>80</v>
      </c>
      <c r="H67" s="7" t="s">
        <v>81</v>
      </c>
      <c r="I67" s="7" t="s">
        <v>82</v>
      </c>
      <c r="J67" s="7" t="s">
        <v>83</v>
      </c>
      <c r="K67" s="7" t="s">
        <v>84</v>
      </c>
      <c r="L67" s="7" t="s">
        <v>75</v>
      </c>
    </row>
    <row r="68" spans="2:12" x14ac:dyDescent="0.25">
      <c r="B68" s="11"/>
      <c r="C68" s="11"/>
      <c r="D68" s="11" t="s">
        <v>85</v>
      </c>
      <c r="E68" s="11" t="s">
        <v>85</v>
      </c>
      <c r="F68" s="11" t="s">
        <v>85</v>
      </c>
      <c r="G68" s="11" t="s">
        <v>85</v>
      </c>
      <c r="H68" s="34">
        <f>IFERROR(INDEX(Dati!$O$2:$O$10,MATCH(G68,Dati!$N$2:$N$10,0)),0)</f>
        <v>0</v>
      </c>
      <c r="I68" s="55">
        <v>0</v>
      </c>
      <c r="J68" s="34">
        <f t="shared" ref="J68:J77" si="22">IF(D68="RI",H68*I68,0)</f>
        <v>0</v>
      </c>
      <c r="K68" s="34">
        <f t="shared" ref="K68:K77" si="23">IF(D68="SS",H68*I68,0)</f>
        <v>0</v>
      </c>
      <c r="L68" s="34">
        <f>IF(OR(D68="-",E68="-",F68="-",G68="-",I68="-"),0,(J68+K68))</f>
        <v>0</v>
      </c>
    </row>
    <row r="69" spans="2:12" x14ac:dyDescent="0.25">
      <c r="B69" s="11"/>
      <c r="C69" s="11"/>
      <c r="D69" s="11" t="s">
        <v>85</v>
      </c>
      <c r="E69" s="11" t="s">
        <v>85</v>
      </c>
      <c r="F69" s="11" t="s">
        <v>85</v>
      </c>
      <c r="G69" s="11" t="s">
        <v>85</v>
      </c>
      <c r="H69" s="34">
        <f>IFERROR(INDEX(Dati!$O$2:$O$10,MATCH(G69,Dati!$N$2:$N$10,0)),0)</f>
        <v>0</v>
      </c>
      <c r="I69" s="55">
        <v>0</v>
      </c>
      <c r="J69" s="34">
        <f t="shared" si="22"/>
        <v>0</v>
      </c>
      <c r="K69" s="34">
        <f t="shared" si="23"/>
        <v>0</v>
      </c>
      <c r="L69" s="34">
        <f t="shared" ref="L69:L77" si="24">IF(OR(D69="-",E69="-",F69="-",G69="-",I69="-"),0,(J69+K69))</f>
        <v>0</v>
      </c>
    </row>
    <row r="70" spans="2:12" x14ac:dyDescent="0.25">
      <c r="B70" s="11"/>
      <c r="C70" s="11"/>
      <c r="D70" s="11" t="s">
        <v>85</v>
      </c>
      <c r="E70" s="11" t="s">
        <v>85</v>
      </c>
      <c r="F70" s="11" t="s">
        <v>85</v>
      </c>
      <c r="G70" s="11" t="s">
        <v>85</v>
      </c>
      <c r="H70" s="34">
        <f>IFERROR(INDEX(Dati!$O$2:$O$10,MATCH(G70,Dati!$N$2:$N$10,0)),0)</f>
        <v>0</v>
      </c>
      <c r="I70" s="55">
        <v>0</v>
      </c>
      <c r="J70" s="34">
        <f t="shared" si="22"/>
        <v>0</v>
      </c>
      <c r="K70" s="34">
        <f t="shared" si="23"/>
        <v>0</v>
      </c>
      <c r="L70" s="34">
        <f t="shared" si="24"/>
        <v>0</v>
      </c>
    </row>
    <row r="71" spans="2:12" x14ac:dyDescent="0.25">
      <c r="B71" s="11"/>
      <c r="C71" s="11"/>
      <c r="D71" s="11" t="s">
        <v>85</v>
      </c>
      <c r="E71" s="11" t="s">
        <v>85</v>
      </c>
      <c r="F71" s="11" t="s">
        <v>85</v>
      </c>
      <c r="G71" s="11" t="s">
        <v>85</v>
      </c>
      <c r="H71" s="34">
        <f>IFERROR(INDEX(Dati!$O$2:$O$10,MATCH(G71,Dati!$N$2:$N$10,0)),0)</f>
        <v>0</v>
      </c>
      <c r="I71" s="55">
        <v>0</v>
      </c>
      <c r="J71" s="34">
        <f t="shared" si="22"/>
        <v>0</v>
      </c>
      <c r="K71" s="34">
        <f t="shared" si="23"/>
        <v>0</v>
      </c>
      <c r="L71" s="34">
        <f t="shared" si="24"/>
        <v>0</v>
      </c>
    </row>
    <row r="72" spans="2:12" x14ac:dyDescent="0.25">
      <c r="B72" s="11"/>
      <c r="C72" s="11"/>
      <c r="D72" s="11" t="s">
        <v>85</v>
      </c>
      <c r="E72" s="11" t="s">
        <v>85</v>
      </c>
      <c r="F72" s="11" t="s">
        <v>85</v>
      </c>
      <c r="G72" s="11" t="s">
        <v>85</v>
      </c>
      <c r="H72" s="34">
        <f>IFERROR(INDEX(Dati!$O$2:$O$10,MATCH(G72,Dati!$N$2:$N$10,0)),0)</f>
        <v>0</v>
      </c>
      <c r="I72" s="55">
        <v>0</v>
      </c>
      <c r="J72" s="34">
        <f t="shared" ref="J72:J73" si="25">IF(D72="RI",H72*I72,0)</f>
        <v>0</v>
      </c>
      <c r="K72" s="34">
        <f t="shared" ref="K72:K73" si="26">IF(D72="SS",H72*I72,0)</f>
        <v>0</v>
      </c>
      <c r="L72" s="34">
        <f t="shared" si="24"/>
        <v>0</v>
      </c>
    </row>
    <row r="73" spans="2:12" x14ac:dyDescent="0.25">
      <c r="B73" s="11"/>
      <c r="C73" s="11"/>
      <c r="D73" s="11" t="s">
        <v>85</v>
      </c>
      <c r="E73" s="11" t="s">
        <v>85</v>
      </c>
      <c r="F73" s="11" t="s">
        <v>85</v>
      </c>
      <c r="G73" s="11" t="s">
        <v>85</v>
      </c>
      <c r="H73" s="34">
        <f>IFERROR(INDEX(Dati!$O$2:$O$10,MATCH(G73,Dati!$N$2:$N$10,0)),0)</f>
        <v>0</v>
      </c>
      <c r="I73" s="55">
        <v>0</v>
      </c>
      <c r="J73" s="34">
        <f t="shared" si="25"/>
        <v>0</v>
      </c>
      <c r="K73" s="34">
        <f t="shared" si="26"/>
        <v>0</v>
      </c>
      <c r="L73" s="34">
        <f t="shared" si="24"/>
        <v>0</v>
      </c>
    </row>
    <row r="74" spans="2:12" x14ac:dyDescent="0.25">
      <c r="B74" s="11"/>
      <c r="C74" s="11"/>
      <c r="D74" s="11" t="s">
        <v>85</v>
      </c>
      <c r="E74" s="11" t="s">
        <v>85</v>
      </c>
      <c r="F74" s="11" t="s">
        <v>85</v>
      </c>
      <c r="G74" s="11" t="s">
        <v>85</v>
      </c>
      <c r="H74" s="34">
        <f>IFERROR(INDEX(Dati!$O$2:$O$10,MATCH(G74,Dati!$N$2:$N$10,0)),0)</f>
        <v>0</v>
      </c>
      <c r="I74" s="55">
        <v>0</v>
      </c>
      <c r="J74" s="34">
        <f t="shared" si="22"/>
        <v>0</v>
      </c>
      <c r="K74" s="34">
        <f t="shared" si="23"/>
        <v>0</v>
      </c>
      <c r="L74" s="34">
        <f t="shared" si="24"/>
        <v>0</v>
      </c>
    </row>
    <row r="75" spans="2:12" x14ac:dyDescent="0.25">
      <c r="B75" s="11"/>
      <c r="C75" s="11"/>
      <c r="D75" s="11" t="s">
        <v>85</v>
      </c>
      <c r="E75" s="11" t="s">
        <v>85</v>
      </c>
      <c r="F75" s="11" t="s">
        <v>85</v>
      </c>
      <c r="G75" s="11" t="s">
        <v>85</v>
      </c>
      <c r="H75" s="34">
        <f>IFERROR(INDEX(Dati!$O$2:$O$10,MATCH(G75,Dati!$N$2:$N$10,0)),0)</f>
        <v>0</v>
      </c>
      <c r="I75" s="55">
        <v>0</v>
      </c>
      <c r="J75" s="34">
        <f t="shared" si="22"/>
        <v>0</v>
      </c>
      <c r="K75" s="34">
        <f t="shared" si="23"/>
        <v>0</v>
      </c>
      <c r="L75" s="34">
        <f t="shared" si="24"/>
        <v>0</v>
      </c>
    </row>
    <row r="76" spans="2:12" x14ac:dyDescent="0.25">
      <c r="B76" s="11"/>
      <c r="C76" s="11"/>
      <c r="D76" s="11" t="s">
        <v>85</v>
      </c>
      <c r="E76" s="11" t="s">
        <v>85</v>
      </c>
      <c r="F76" s="11" t="s">
        <v>85</v>
      </c>
      <c r="G76" s="11" t="s">
        <v>85</v>
      </c>
      <c r="H76" s="34">
        <f>IFERROR(INDEX(Dati!$O$2:$O$10,MATCH(G76,Dati!$N$2:$N$10,0)),0)</f>
        <v>0</v>
      </c>
      <c r="I76" s="55">
        <v>0</v>
      </c>
      <c r="J76" s="34">
        <f t="shared" si="22"/>
        <v>0</v>
      </c>
      <c r="K76" s="34">
        <f t="shared" si="23"/>
        <v>0</v>
      </c>
      <c r="L76" s="34">
        <f t="shared" si="24"/>
        <v>0</v>
      </c>
    </row>
    <row r="77" spans="2:12" x14ac:dyDescent="0.25">
      <c r="B77" s="11"/>
      <c r="C77" s="11"/>
      <c r="D77" s="11" t="s">
        <v>85</v>
      </c>
      <c r="E77" s="11" t="s">
        <v>85</v>
      </c>
      <c r="F77" s="11" t="s">
        <v>85</v>
      </c>
      <c r="G77" s="11" t="s">
        <v>85</v>
      </c>
      <c r="H77" s="34">
        <f>IFERROR(INDEX(Dati!$O$2:$O$10,MATCH(G77,Dati!$N$2:$N$10,0)),0)</f>
        <v>0</v>
      </c>
      <c r="I77" s="55">
        <v>0</v>
      </c>
      <c r="J77" s="34">
        <f t="shared" si="22"/>
        <v>0</v>
      </c>
      <c r="K77" s="34">
        <f t="shared" si="23"/>
        <v>0</v>
      </c>
      <c r="L77" s="34">
        <f t="shared" si="24"/>
        <v>0</v>
      </c>
    </row>
    <row r="78" spans="2:12" ht="15" customHeight="1" x14ac:dyDescent="0.25">
      <c r="B78" s="61" t="s">
        <v>86</v>
      </c>
      <c r="C78" s="61"/>
      <c r="D78" s="61"/>
      <c r="E78" s="61"/>
      <c r="F78" s="61"/>
      <c r="G78" s="61"/>
      <c r="J78" s="35">
        <f>SUM(J68:J77)</f>
        <v>0</v>
      </c>
      <c r="K78" s="35">
        <f>SUM(K68:K77)</f>
        <v>0</v>
      </c>
      <c r="L78" s="35">
        <f>SUM(L68:L77)</f>
        <v>0</v>
      </c>
    </row>
    <row r="80" spans="2:12" ht="15" customHeight="1" x14ac:dyDescent="0.25">
      <c r="B80" s="61" t="s">
        <v>87</v>
      </c>
      <c r="C80" s="61"/>
      <c r="D80" s="61"/>
      <c r="E80" s="61"/>
      <c r="F80" s="61"/>
      <c r="G80" s="61"/>
      <c r="H80" s="61"/>
      <c r="I80" s="61"/>
      <c r="J80" s="61"/>
      <c r="K80" s="61"/>
      <c r="L80" s="61"/>
    </row>
    <row r="81" spans="2:12" ht="22.5" x14ac:dyDescent="0.25">
      <c r="B81" s="7" t="s">
        <v>88</v>
      </c>
      <c r="C81" s="7" t="s">
        <v>68</v>
      </c>
      <c r="D81" s="7" t="s">
        <v>79</v>
      </c>
      <c r="E81" s="7" t="s">
        <v>70</v>
      </c>
      <c r="F81" s="7" t="s">
        <v>71</v>
      </c>
      <c r="G81" s="7" t="s">
        <v>72</v>
      </c>
      <c r="H81" s="7" t="s">
        <v>83</v>
      </c>
      <c r="I81" s="7" t="s">
        <v>84</v>
      </c>
      <c r="J81" s="7" t="s">
        <v>75</v>
      </c>
    </row>
    <row r="82" spans="2:12" x14ac:dyDescent="0.25">
      <c r="B82" s="11" t="s">
        <v>85</v>
      </c>
      <c r="C82" s="11"/>
      <c r="D82" s="11" t="s">
        <v>85</v>
      </c>
      <c r="E82" s="11" t="s">
        <v>85</v>
      </c>
      <c r="F82" s="11" t="s">
        <v>85</v>
      </c>
      <c r="G82" s="33">
        <v>0</v>
      </c>
      <c r="H82" s="34">
        <f t="shared" ref="H82:H91" si="27">IF(D82="RI",G82,0)</f>
        <v>0</v>
      </c>
      <c r="I82" s="34">
        <f t="shared" ref="I82:I91" si="28">IF(D82="SS",G82,0)</f>
        <v>0</v>
      </c>
      <c r="J82" s="34">
        <f>IF(OR(D82="-",E82="-",F82="-",G82="-"),0,(H82+I82))</f>
        <v>0</v>
      </c>
    </row>
    <row r="83" spans="2:12" x14ac:dyDescent="0.25">
      <c r="B83" s="11" t="s">
        <v>85</v>
      </c>
      <c r="C83" s="11"/>
      <c r="D83" s="11" t="s">
        <v>85</v>
      </c>
      <c r="E83" s="11" t="s">
        <v>85</v>
      </c>
      <c r="F83" s="11" t="s">
        <v>85</v>
      </c>
      <c r="G83" s="33">
        <v>0</v>
      </c>
      <c r="H83" s="34">
        <f t="shared" si="27"/>
        <v>0</v>
      </c>
      <c r="I83" s="34">
        <f t="shared" si="28"/>
        <v>0</v>
      </c>
      <c r="J83" s="34">
        <f t="shared" ref="J83:J91" si="29">IF(OR(D83="-",E83="-",F83="-",G83="-"),0,(H83+I83))</f>
        <v>0</v>
      </c>
    </row>
    <row r="84" spans="2:12" x14ac:dyDescent="0.25">
      <c r="B84" s="11" t="s">
        <v>85</v>
      </c>
      <c r="C84" s="11"/>
      <c r="D84" s="11" t="s">
        <v>85</v>
      </c>
      <c r="E84" s="11" t="s">
        <v>85</v>
      </c>
      <c r="F84" s="11" t="s">
        <v>85</v>
      </c>
      <c r="G84" s="33">
        <v>0</v>
      </c>
      <c r="H84" s="34">
        <f t="shared" si="27"/>
        <v>0</v>
      </c>
      <c r="I84" s="34">
        <f t="shared" si="28"/>
        <v>0</v>
      </c>
      <c r="J84" s="34">
        <f t="shared" si="29"/>
        <v>0</v>
      </c>
    </row>
    <row r="85" spans="2:12" x14ac:dyDescent="0.25">
      <c r="B85" s="11" t="s">
        <v>85</v>
      </c>
      <c r="C85" s="11"/>
      <c r="D85" s="11" t="s">
        <v>85</v>
      </c>
      <c r="E85" s="11" t="s">
        <v>85</v>
      </c>
      <c r="F85" s="11" t="s">
        <v>85</v>
      </c>
      <c r="G85" s="33">
        <v>0</v>
      </c>
      <c r="H85" s="34">
        <f t="shared" si="27"/>
        <v>0</v>
      </c>
      <c r="I85" s="34">
        <f t="shared" si="28"/>
        <v>0</v>
      </c>
      <c r="J85" s="34">
        <f t="shared" si="29"/>
        <v>0</v>
      </c>
    </row>
    <row r="86" spans="2:12" x14ac:dyDescent="0.25">
      <c r="B86" s="11" t="s">
        <v>85</v>
      </c>
      <c r="C86" s="11"/>
      <c r="D86" s="11" t="s">
        <v>85</v>
      </c>
      <c r="E86" s="11" t="s">
        <v>85</v>
      </c>
      <c r="F86" s="11" t="s">
        <v>85</v>
      </c>
      <c r="G86" s="33">
        <v>0</v>
      </c>
      <c r="H86" s="34">
        <f t="shared" ref="H86:H87" si="30">IF(D86="RI",G86,0)</f>
        <v>0</v>
      </c>
      <c r="I86" s="34">
        <f t="shared" ref="I86:I87" si="31">IF(D86="SS",G86,0)</f>
        <v>0</v>
      </c>
      <c r="J86" s="34">
        <f t="shared" si="29"/>
        <v>0</v>
      </c>
    </row>
    <row r="87" spans="2:12" x14ac:dyDescent="0.25">
      <c r="B87" s="11" t="s">
        <v>85</v>
      </c>
      <c r="C87" s="11"/>
      <c r="D87" s="11" t="s">
        <v>85</v>
      </c>
      <c r="E87" s="11" t="s">
        <v>85</v>
      </c>
      <c r="F87" s="11" t="s">
        <v>85</v>
      </c>
      <c r="G87" s="33">
        <v>0</v>
      </c>
      <c r="H87" s="34">
        <f t="shared" si="30"/>
        <v>0</v>
      </c>
      <c r="I87" s="34">
        <f t="shared" si="31"/>
        <v>0</v>
      </c>
      <c r="J87" s="34">
        <f t="shared" si="29"/>
        <v>0</v>
      </c>
    </row>
    <row r="88" spans="2:12" x14ac:dyDescent="0.25">
      <c r="B88" s="11" t="s">
        <v>85</v>
      </c>
      <c r="C88" s="11"/>
      <c r="D88" s="11" t="s">
        <v>85</v>
      </c>
      <c r="E88" s="11" t="s">
        <v>85</v>
      </c>
      <c r="F88" s="11" t="s">
        <v>85</v>
      </c>
      <c r="G88" s="33">
        <v>0</v>
      </c>
      <c r="H88" s="34">
        <f t="shared" si="27"/>
        <v>0</v>
      </c>
      <c r="I88" s="34">
        <f t="shared" si="28"/>
        <v>0</v>
      </c>
      <c r="J88" s="34">
        <f t="shared" si="29"/>
        <v>0</v>
      </c>
    </row>
    <row r="89" spans="2:12" x14ac:dyDescent="0.25">
      <c r="B89" s="11" t="s">
        <v>85</v>
      </c>
      <c r="C89" s="11"/>
      <c r="D89" s="11" t="s">
        <v>85</v>
      </c>
      <c r="E89" s="11" t="s">
        <v>85</v>
      </c>
      <c r="F89" s="11" t="s">
        <v>85</v>
      </c>
      <c r="G89" s="33">
        <v>0</v>
      </c>
      <c r="H89" s="34">
        <f t="shared" si="27"/>
        <v>0</v>
      </c>
      <c r="I89" s="34">
        <f t="shared" si="28"/>
        <v>0</v>
      </c>
      <c r="J89" s="34">
        <f t="shared" si="29"/>
        <v>0</v>
      </c>
    </row>
    <row r="90" spans="2:12" x14ac:dyDescent="0.25">
      <c r="B90" s="11" t="s">
        <v>85</v>
      </c>
      <c r="C90" s="11"/>
      <c r="D90" s="11" t="s">
        <v>85</v>
      </c>
      <c r="E90" s="11" t="s">
        <v>85</v>
      </c>
      <c r="F90" s="11" t="s">
        <v>85</v>
      </c>
      <c r="G90" s="33">
        <v>0</v>
      </c>
      <c r="H90" s="34">
        <f t="shared" si="27"/>
        <v>0</v>
      </c>
      <c r="I90" s="34">
        <f t="shared" si="28"/>
        <v>0</v>
      </c>
      <c r="J90" s="34">
        <f t="shared" si="29"/>
        <v>0</v>
      </c>
    </row>
    <row r="91" spans="2:12" x14ac:dyDescent="0.25">
      <c r="B91" s="11" t="s">
        <v>85</v>
      </c>
      <c r="C91" s="11"/>
      <c r="D91" s="11" t="s">
        <v>85</v>
      </c>
      <c r="E91" s="11" t="s">
        <v>85</v>
      </c>
      <c r="F91" s="11" t="s">
        <v>85</v>
      </c>
      <c r="G91" s="33">
        <v>0</v>
      </c>
      <c r="H91" s="34">
        <f t="shared" si="27"/>
        <v>0</v>
      </c>
      <c r="I91" s="34">
        <f t="shared" si="28"/>
        <v>0</v>
      </c>
      <c r="J91" s="34">
        <f t="shared" si="29"/>
        <v>0</v>
      </c>
    </row>
    <row r="92" spans="2:12" ht="15" customHeight="1" x14ac:dyDescent="0.25">
      <c r="B92" s="61" t="s">
        <v>89</v>
      </c>
      <c r="C92" s="61"/>
      <c r="D92" s="61"/>
      <c r="E92" s="61"/>
      <c r="F92" s="61"/>
      <c r="H92" s="35">
        <f>SUM(H82:H91)</f>
        <v>0</v>
      </c>
      <c r="I92" s="35">
        <f>SUM(I82:I91)</f>
        <v>0</v>
      </c>
      <c r="J92" s="35">
        <f>SUM(J82:J91)</f>
        <v>0</v>
      </c>
    </row>
    <row r="95" spans="2:12" ht="24" x14ac:dyDescent="0.25">
      <c r="B95" s="46" t="s">
        <v>91</v>
      </c>
      <c r="C95" s="11" t="s">
        <v>85</v>
      </c>
      <c r="D95" s="11" t="s">
        <v>64</v>
      </c>
      <c r="E95" s="10" t="s">
        <v>65</v>
      </c>
      <c r="F95" s="62"/>
      <c r="G95" s="62"/>
    </row>
    <row r="96" spans="2:12" ht="15" customHeight="1" x14ac:dyDescent="0.25">
      <c r="B96" s="61" t="s">
        <v>66</v>
      </c>
      <c r="C96" s="61"/>
      <c r="D96" s="61"/>
      <c r="E96" s="61"/>
      <c r="F96" s="61"/>
      <c r="G96" s="61"/>
      <c r="H96" s="61"/>
      <c r="I96" s="61"/>
      <c r="J96" s="61"/>
      <c r="K96" s="61"/>
      <c r="L96" s="61"/>
    </row>
    <row r="97" spans="2:12" ht="22.5" x14ac:dyDescent="0.25">
      <c r="B97" s="7" t="s">
        <v>67</v>
      </c>
      <c r="C97" s="7" t="s">
        <v>68</v>
      </c>
      <c r="D97" s="7" t="s">
        <v>69</v>
      </c>
      <c r="E97" s="7" t="s">
        <v>70</v>
      </c>
      <c r="F97" s="7" t="s">
        <v>71</v>
      </c>
      <c r="G97" s="7" t="s">
        <v>72</v>
      </c>
      <c r="H97" s="7" t="s">
        <v>73</v>
      </c>
      <c r="I97" s="7" t="s">
        <v>74</v>
      </c>
      <c r="J97" s="7" t="s">
        <v>75</v>
      </c>
    </row>
    <row r="98" spans="2:12" x14ac:dyDescent="0.25">
      <c r="B98" s="11"/>
      <c r="C98" s="11"/>
      <c r="D98" s="11"/>
      <c r="E98" s="11" t="s">
        <v>85</v>
      </c>
      <c r="F98" s="11" t="s">
        <v>85</v>
      </c>
      <c r="G98" s="33">
        <v>0</v>
      </c>
      <c r="H98" s="34">
        <f t="shared" ref="H98:H107" si="32">IF(B98="Attivo materiale",G98,0)</f>
        <v>0</v>
      </c>
      <c r="I98" s="34">
        <f t="shared" ref="I98:I107" si="33">IF(B98="Attivo immateriale",G98,0)</f>
        <v>0</v>
      </c>
      <c r="J98" s="34">
        <f>IF(OR(E98="-",F98="-",G98="-"),0,(H98+I98))</f>
        <v>0</v>
      </c>
    </row>
    <row r="99" spans="2:12" x14ac:dyDescent="0.25">
      <c r="B99" s="11"/>
      <c r="C99" s="11"/>
      <c r="D99" s="11"/>
      <c r="E99" s="11" t="s">
        <v>85</v>
      </c>
      <c r="F99" s="11" t="s">
        <v>85</v>
      </c>
      <c r="G99" s="33">
        <v>0</v>
      </c>
      <c r="H99" s="34">
        <f t="shared" si="32"/>
        <v>0</v>
      </c>
      <c r="I99" s="34">
        <f t="shared" si="33"/>
        <v>0</v>
      </c>
      <c r="J99" s="34">
        <f t="shared" ref="J99:J107" si="34">IF(OR(E99="-",F99="-",G99="-"),0,(H99+I99))</f>
        <v>0</v>
      </c>
    </row>
    <row r="100" spans="2:12" x14ac:dyDescent="0.25">
      <c r="B100" s="11"/>
      <c r="C100" s="11"/>
      <c r="D100" s="11"/>
      <c r="E100" s="11" t="s">
        <v>85</v>
      </c>
      <c r="F100" s="11" t="s">
        <v>85</v>
      </c>
      <c r="G100" s="33">
        <v>0</v>
      </c>
      <c r="H100" s="34">
        <f t="shared" si="32"/>
        <v>0</v>
      </c>
      <c r="I100" s="34">
        <f t="shared" si="33"/>
        <v>0</v>
      </c>
      <c r="J100" s="34">
        <f t="shared" si="34"/>
        <v>0</v>
      </c>
    </row>
    <row r="101" spans="2:12" x14ac:dyDescent="0.25">
      <c r="B101" s="11"/>
      <c r="C101" s="11"/>
      <c r="D101" s="11"/>
      <c r="E101" s="11" t="s">
        <v>85</v>
      </c>
      <c r="F101" s="11" t="s">
        <v>85</v>
      </c>
      <c r="G101" s="33">
        <v>0</v>
      </c>
      <c r="H101" s="34">
        <f t="shared" si="32"/>
        <v>0</v>
      </c>
      <c r="I101" s="34">
        <f t="shared" si="33"/>
        <v>0</v>
      </c>
      <c r="J101" s="34">
        <f t="shared" si="34"/>
        <v>0</v>
      </c>
    </row>
    <row r="102" spans="2:12" x14ac:dyDescent="0.25">
      <c r="B102" s="11"/>
      <c r="C102" s="11"/>
      <c r="D102" s="11"/>
      <c r="E102" s="11" t="s">
        <v>85</v>
      </c>
      <c r="F102" s="11" t="s">
        <v>85</v>
      </c>
      <c r="G102" s="33">
        <v>0</v>
      </c>
      <c r="H102" s="34">
        <f t="shared" si="32"/>
        <v>0</v>
      </c>
      <c r="I102" s="34">
        <f t="shared" si="33"/>
        <v>0</v>
      </c>
      <c r="J102" s="34">
        <f t="shared" si="34"/>
        <v>0</v>
      </c>
    </row>
    <row r="103" spans="2:12" x14ac:dyDescent="0.25">
      <c r="B103" s="11"/>
      <c r="C103" s="11"/>
      <c r="D103" s="11"/>
      <c r="E103" s="11" t="s">
        <v>85</v>
      </c>
      <c r="F103" s="11" t="s">
        <v>85</v>
      </c>
      <c r="G103" s="33">
        <v>0</v>
      </c>
      <c r="H103" s="34">
        <f t="shared" ref="H103:H104" si="35">IF(B103="Attivo materiale",G103,0)</f>
        <v>0</v>
      </c>
      <c r="I103" s="34">
        <f t="shared" ref="I103:I104" si="36">IF(B103="Attivo immateriale",G103,0)</f>
        <v>0</v>
      </c>
      <c r="J103" s="34">
        <f t="shared" si="34"/>
        <v>0</v>
      </c>
    </row>
    <row r="104" spans="2:12" x14ac:dyDescent="0.25">
      <c r="B104" s="11"/>
      <c r="C104" s="11"/>
      <c r="D104" s="11"/>
      <c r="E104" s="11" t="s">
        <v>85</v>
      </c>
      <c r="F104" s="11" t="s">
        <v>85</v>
      </c>
      <c r="G104" s="33">
        <v>0</v>
      </c>
      <c r="H104" s="34">
        <f t="shared" si="35"/>
        <v>0</v>
      </c>
      <c r="I104" s="34">
        <f t="shared" si="36"/>
        <v>0</v>
      </c>
      <c r="J104" s="34">
        <f t="shared" si="34"/>
        <v>0</v>
      </c>
    </row>
    <row r="105" spans="2:12" x14ac:dyDescent="0.25">
      <c r="B105" s="11"/>
      <c r="C105" s="11"/>
      <c r="D105" s="11"/>
      <c r="E105" s="11" t="s">
        <v>85</v>
      </c>
      <c r="F105" s="11" t="s">
        <v>85</v>
      </c>
      <c r="G105" s="33">
        <v>0</v>
      </c>
      <c r="H105" s="34">
        <f t="shared" si="32"/>
        <v>0</v>
      </c>
      <c r="I105" s="34">
        <f t="shared" si="33"/>
        <v>0</v>
      </c>
      <c r="J105" s="34">
        <f t="shared" si="34"/>
        <v>0</v>
      </c>
    </row>
    <row r="106" spans="2:12" x14ac:dyDescent="0.25">
      <c r="B106" s="11"/>
      <c r="C106" s="11"/>
      <c r="D106" s="11"/>
      <c r="E106" s="11" t="s">
        <v>85</v>
      </c>
      <c r="F106" s="11" t="s">
        <v>85</v>
      </c>
      <c r="G106" s="33">
        <v>0</v>
      </c>
      <c r="H106" s="34">
        <f t="shared" si="32"/>
        <v>0</v>
      </c>
      <c r="I106" s="34">
        <f t="shared" si="33"/>
        <v>0</v>
      </c>
      <c r="J106" s="34">
        <f t="shared" si="34"/>
        <v>0</v>
      </c>
    </row>
    <row r="107" spans="2:12" x14ac:dyDescent="0.25">
      <c r="B107" s="11"/>
      <c r="C107" s="11"/>
      <c r="D107" s="11"/>
      <c r="E107" s="11" t="s">
        <v>85</v>
      </c>
      <c r="F107" s="11" t="s">
        <v>85</v>
      </c>
      <c r="G107" s="33">
        <v>0</v>
      </c>
      <c r="H107" s="34">
        <f t="shared" si="32"/>
        <v>0</v>
      </c>
      <c r="I107" s="34">
        <f t="shared" si="33"/>
        <v>0</v>
      </c>
      <c r="J107" s="34">
        <f t="shared" si="34"/>
        <v>0</v>
      </c>
    </row>
    <row r="108" spans="2:12" ht="15" customHeight="1" x14ac:dyDescent="0.25">
      <c r="B108" s="61" t="s">
        <v>76</v>
      </c>
      <c r="C108" s="61"/>
      <c r="D108" s="61"/>
      <c r="E108" s="61"/>
      <c r="F108" s="61"/>
      <c r="H108" s="35">
        <f>SUM(H98:H107)</f>
        <v>0</v>
      </c>
      <c r="I108" s="35">
        <f>SUM(I98:I107)</f>
        <v>0</v>
      </c>
      <c r="J108" s="35">
        <f>SUM(J98:J107)</f>
        <v>0</v>
      </c>
    </row>
    <row r="110" spans="2:12" ht="15" customHeight="1" x14ac:dyDescent="0.25">
      <c r="B110" s="61" t="s">
        <v>77</v>
      </c>
      <c r="C110" s="61"/>
      <c r="D110" s="61"/>
      <c r="E110" s="61"/>
      <c r="F110" s="61"/>
      <c r="G110" s="61"/>
      <c r="H110" s="61"/>
      <c r="I110" s="61"/>
      <c r="J110" s="61"/>
      <c r="K110" s="61"/>
      <c r="L110" s="61"/>
    </row>
    <row r="111" spans="2:12" ht="22.5" x14ac:dyDescent="0.25">
      <c r="B111" s="7" t="s">
        <v>78</v>
      </c>
      <c r="C111" s="7" t="s">
        <v>68</v>
      </c>
      <c r="D111" s="7" t="s">
        <v>79</v>
      </c>
      <c r="E111" s="7" t="s">
        <v>70</v>
      </c>
      <c r="F111" s="7" t="s">
        <v>71</v>
      </c>
      <c r="G111" s="7" t="s">
        <v>80</v>
      </c>
      <c r="H111" s="7" t="s">
        <v>81</v>
      </c>
      <c r="I111" s="7" t="s">
        <v>82</v>
      </c>
      <c r="J111" s="7" t="s">
        <v>83</v>
      </c>
      <c r="K111" s="7" t="s">
        <v>84</v>
      </c>
      <c r="L111" s="7" t="s">
        <v>75</v>
      </c>
    </row>
    <row r="112" spans="2:12" x14ac:dyDescent="0.25">
      <c r="B112" s="11"/>
      <c r="C112" s="11"/>
      <c r="D112" s="11" t="s">
        <v>85</v>
      </c>
      <c r="E112" s="11" t="s">
        <v>85</v>
      </c>
      <c r="F112" s="11" t="s">
        <v>85</v>
      </c>
      <c r="G112" s="11" t="s">
        <v>85</v>
      </c>
      <c r="H112" s="34">
        <f>IFERROR(INDEX(Dati!$O$2:$O$10,MATCH(G112,Dati!$N$2:$N$10,0)),0)</f>
        <v>0</v>
      </c>
      <c r="I112" s="54">
        <v>0</v>
      </c>
      <c r="J112" s="34">
        <f t="shared" ref="J112:J121" si="37">IF(D112="RI",H112*I112,0)</f>
        <v>0</v>
      </c>
      <c r="K112" s="34">
        <f t="shared" ref="K112:K121" si="38">IF(D112="SS",H112*I112,0)</f>
        <v>0</v>
      </c>
      <c r="L112" s="34">
        <f>IF(OR(D112="-",E112="-",F112="-",G112="-",I112="-"),0,(J112+K112))</f>
        <v>0</v>
      </c>
    </row>
    <row r="113" spans="2:12" x14ac:dyDescent="0.25">
      <c r="B113" s="11"/>
      <c r="C113" s="11"/>
      <c r="D113" s="11" t="s">
        <v>85</v>
      </c>
      <c r="E113" s="11" t="s">
        <v>85</v>
      </c>
      <c r="F113" s="11" t="s">
        <v>85</v>
      </c>
      <c r="G113" s="11" t="s">
        <v>85</v>
      </c>
      <c r="H113" s="34">
        <f>IFERROR(INDEX(Dati!$O$2:$O$10,MATCH(G113,Dati!$N$2:$N$10,0)),0)</f>
        <v>0</v>
      </c>
      <c r="I113" s="54">
        <v>0</v>
      </c>
      <c r="J113" s="34">
        <f t="shared" si="37"/>
        <v>0</v>
      </c>
      <c r="K113" s="34">
        <f t="shared" si="38"/>
        <v>0</v>
      </c>
      <c r="L113" s="34">
        <f t="shared" ref="L113:L121" si="39">IF(OR(D113="-",E113="-",F113="-",G113="-",I113="-"),0,(J113+K113))</f>
        <v>0</v>
      </c>
    </row>
    <row r="114" spans="2:12" x14ac:dyDescent="0.25">
      <c r="B114" s="11"/>
      <c r="C114" s="11"/>
      <c r="D114" s="11" t="s">
        <v>85</v>
      </c>
      <c r="E114" s="11" t="s">
        <v>85</v>
      </c>
      <c r="F114" s="11" t="s">
        <v>85</v>
      </c>
      <c r="G114" s="11" t="s">
        <v>85</v>
      </c>
      <c r="H114" s="34">
        <f>IFERROR(INDEX(Dati!$O$2:$O$10,MATCH(G114,Dati!$N$2:$N$10,0)),0)</f>
        <v>0</v>
      </c>
      <c r="I114" s="54">
        <v>0</v>
      </c>
      <c r="J114" s="34">
        <f t="shared" si="37"/>
        <v>0</v>
      </c>
      <c r="K114" s="34">
        <f t="shared" si="38"/>
        <v>0</v>
      </c>
      <c r="L114" s="34">
        <f t="shared" si="39"/>
        <v>0</v>
      </c>
    </row>
    <row r="115" spans="2:12" x14ac:dyDescent="0.25">
      <c r="B115" s="11"/>
      <c r="C115" s="11"/>
      <c r="D115" s="11" t="s">
        <v>85</v>
      </c>
      <c r="E115" s="11" t="s">
        <v>85</v>
      </c>
      <c r="F115" s="11" t="s">
        <v>85</v>
      </c>
      <c r="G115" s="11" t="s">
        <v>85</v>
      </c>
      <c r="H115" s="34">
        <f>IFERROR(INDEX(Dati!$O$2:$O$10,MATCH(G115,Dati!$N$2:$N$10,0)),0)</f>
        <v>0</v>
      </c>
      <c r="I115" s="54">
        <v>0</v>
      </c>
      <c r="J115" s="34">
        <f t="shared" si="37"/>
        <v>0</v>
      </c>
      <c r="K115" s="34">
        <f t="shared" si="38"/>
        <v>0</v>
      </c>
      <c r="L115" s="34">
        <f t="shared" si="39"/>
        <v>0</v>
      </c>
    </row>
    <row r="116" spans="2:12" x14ac:dyDescent="0.25">
      <c r="B116" s="11"/>
      <c r="C116" s="11"/>
      <c r="D116" s="11" t="s">
        <v>85</v>
      </c>
      <c r="E116" s="11" t="s">
        <v>85</v>
      </c>
      <c r="F116" s="11" t="s">
        <v>85</v>
      </c>
      <c r="G116" s="11" t="s">
        <v>85</v>
      </c>
      <c r="H116" s="34">
        <f>IFERROR(INDEX(Dati!$O$2:$O$10,MATCH(G116,Dati!$N$2:$N$10,0)),0)</f>
        <v>0</v>
      </c>
      <c r="I116" s="54">
        <v>0</v>
      </c>
      <c r="J116" s="34">
        <f t="shared" si="37"/>
        <v>0</v>
      </c>
      <c r="K116" s="34">
        <f t="shared" si="38"/>
        <v>0</v>
      </c>
      <c r="L116" s="34">
        <f t="shared" si="39"/>
        <v>0</v>
      </c>
    </row>
    <row r="117" spans="2:12" x14ac:dyDescent="0.25">
      <c r="B117" s="11"/>
      <c r="C117" s="11"/>
      <c r="D117" s="11" t="s">
        <v>85</v>
      </c>
      <c r="E117" s="11" t="s">
        <v>85</v>
      </c>
      <c r="F117" s="11" t="s">
        <v>85</v>
      </c>
      <c r="G117" s="11" t="s">
        <v>85</v>
      </c>
      <c r="H117" s="34">
        <f>IFERROR(INDEX(Dati!$O$2:$O$10,MATCH(G117,Dati!$N$2:$N$10,0)),0)</f>
        <v>0</v>
      </c>
      <c r="I117" s="54">
        <v>0</v>
      </c>
      <c r="J117" s="34">
        <f t="shared" ref="J117:J118" si="40">IF(D117="RI",H117*I117,0)</f>
        <v>0</v>
      </c>
      <c r="K117" s="34">
        <f t="shared" ref="K117:K118" si="41">IF(D117="SS",H117*I117,0)</f>
        <v>0</v>
      </c>
      <c r="L117" s="34">
        <f t="shared" si="39"/>
        <v>0</v>
      </c>
    </row>
    <row r="118" spans="2:12" x14ac:dyDescent="0.25">
      <c r="B118" s="11"/>
      <c r="C118" s="11"/>
      <c r="D118" s="11" t="s">
        <v>85</v>
      </c>
      <c r="E118" s="11" t="s">
        <v>85</v>
      </c>
      <c r="F118" s="11" t="s">
        <v>85</v>
      </c>
      <c r="G118" s="11" t="s">
        <v>85</v>
      </c>
      <c r="H118" s="34">
        <f>IFERROR(INDEX(Dati!$O$2:$O$10,MATCH(G118,Dati!$N$2:$N$10,0)),0)</f>
        <v>0</v>
      </c>
      <c r="I118" s="54">
        <v>0</v>
      </c>
      <c r="J118" s="34">
        <f t="shared" si="40"/>
        <v>0</v>
      </c>
      <c r="K118" s="34">
        <f t="shared" si="41"/>
        <v>0</v>
      </c>
      <c r="L118" s="34">
        <f t="shared" si="39"/>
        <v>0</v>
      </c>
    </row>
    <row r="119" spans="2:12" x14ac:dyDescent="0.25">
      <c r="B119" s="11"/>
      <c r="C119" s="11"/>
      <c r="D119" s="11" t="s">
        <v>85</v>
      </c>
      <c r="E119" s="11" t="s">
        <v>85</v>
      </c>
      <c r="F119" s="11" t="s">
        <v>85</v>
      </c>
      <c r="G119" s="11" t="s">
        <v>85</v>
      </c>
      <c r="H119" s="34">
        <f>IFERROR(INDEX(Dati!$O$2:$O$10,MATCH(G119,Dati!$N$2:$N$10,0)),0)</f>
        <v>0</v>
      </c>
      <c r="I119" s="54">
        <v>0</v>
      </c>
      <c r="J119" s="34">
        <f t="shared" si="37"/>
        <v>0</v>
      </c>
      <c r="K119" s="34">
        <f t="shared" si="38"/>
        <v>0</v>
      </c>
      <c r="L119" s="34">
        <f t="shared" si="39"/>
        <v>0</v>
      </c>
    </row>
    <row r="120" spans="2:12" x14ac:dyDescent="0.25">
      <c r="B120" s="11"/>
      <c r="C120" s="11"/>
      <c r="D120" s="11" t="s">
        <v>85</v>
      </c>
      <c r="E120" s="11" t="s">
        <v>85</v>
      </c>
      <c r="F120" s="11" t="s">
        <v>85</v>
      </c>
      <c r="G120" s="11" t="s">
        <v>85</v>
      </c>
      <c r="H120" s="34">
        <f>IFERROR(INDEX(Dati!$O$2:$O$10,MATCH(G120,Dati!$N$2:$N$10,0)),0)</f>
        <v>0</v>
      </c>
      <c r="I120" s="54">
        <v>0</v>
      </c>
      <c r="J120" s="34">
        <f t="shared" si="37"/>
        <v>0</v>
      </c>
      <c r="K120" s="34">
        <f t="shared" si="38"/>
        <v>0</v>
      </c>
      <c r="L120" s="34">
        <f t="shared" si="39"/>
        <v>0</v>
      </c>
    </row>
    <row r="121" spans="2:12" x14ac:dyDescent="0.25">
      <c r="B121" s="11"/>
      <c r="C121" s="11"/>
      <c r="D121" s="11" t="s">
        <v>85</v>
      </c>
      <c r="E121" s="11" t="s">
        <v>85</v>
      </c>
      <c r="F121" s="11" t="s">
        <v>85</v>
      </c>
      <c r="G121" s="11" t="s">
        <v>85</v>
      </c>
      <c r="H121" s="34">
        <f>IFERROR(INDEX(Dati!$O$2:$O$10,MATCH(G121,Dati!$N$2:$N$10,0)),0)</f>
        <v>0</v>
      </c>
      <c r="I121" s="54">
        <v>0</v>
      </c>
      <c r="J121" s="34">
        <f t="shared" si="37"/>
        <v>0</v>
      </c>
      <c r="K121" s="34">
        <f t="shared" si="38"/>
        <v>0</v>
      </c>
      <c r="L121" s="34">
        <f t="shared" si="39"/>
        <v>0</v>
      </c>
    </row>
    <row r="122" spans="2:12" ht="15" customHeight="1" x14ac:dyDescent="0.25">
      <c r="B122" s="61" t="s">
        <v>86</v>
      </c>
      <c r="C122" s="61"/>
      <c r="D122" s="61"/>
      <c r="E122" s="61"/>
      <c r="F122" s="61"/>
      <c r="G122" s="61"/>
      <c r="J122" s="35">
        <f>SUM(J112:J121)</f>
        <v>0</v>
      </c>
      <c r="K122" s="35">
        <f>SUM(K112:K121)</f>
        <v>0</v>
      </c>
      <c r="L122" s="35">
        <f>SUM(L112:L121)</f>
        <v>0</v>
      </c>
    </row>
    <row r="124" spans="2:12" ht="15" customHeight="1" x14ac:dyDescent="0.25">
      <c r="B124" s="61" t="s">
        <v>87</v>
      </c>
      <c r="C124" s="61"/>
      <c r="D124" s="61"/>
      <c r="E124" s="61"/>
      <c r="F124" s="61"/>
      <c r="G124" s="61"/>
      <c r="H124" s="61"/>
      <c r="I124" s="61"/>
      <c r="J124" s="61"/>
      <c r="K124" s="61"/>
      <c r="L124" s="61"/>
    </row>
    <row r="125" spans="2:12" ht="22.5" x14ac:dyDescent="0.25">
      <c r="B125" s="7" t="s">
        <v>88</v>
      </c>
      <c r="C125" s="7" t="s">
        <v>68</v>
      </c>
      <c r="D125" s="7" t="s">
        <v>79</v>
      </c>
      <c r="E125" s="7" t="s">
        <v>70</v>
      </c>
      <c r="F125" s="7" t="s">
        <v>71</v>
      </c>
      <c r="G125" s="7" t="s">
        <v>72</v>
      </c>
      <c r="H125" s="7" t="s">
        <v>83</v>
      </c>
      <c r="I125" s="7" t="s">
        <v>84</v>
      </c>
      <c r="J125" s="7" t="s">
        <v>75</v>
      </c>
    </row>
    <row r="126" spans="2:12" x14ac:dyDescent="0.25">
      <c r="B126" s="11" t="s">
        <v>85</v>
      </c>
      <c r="C126" s="11"/>
      <c r="D126" s="11" t="s">
        <v>85</v>
      </c>
      <c r="E126" s="11" t="s">
        <v>85</v>
      </c>
      <c r="F126" s="11" t="s">
        <v>85</v>
      </c>
      <c r="G126" s="33">
        <v>0</v>
      </c>
      <c r="H126" s="34">
        <f t="shared" ref="H126:H135" si="42">IF(D126="RI",G126,0)</f>
        <v>0</v>
      </c>
      <c r="I126" s="34">
        <f t="shared" ref="I126:I135" si="43">IF(D126="SS",G126,0)</f>
        <v>0</v>
      </c>
      <c r="J126" s="34">
        <f>IF(OR(D126="-",E126="-",F126="-",G126="-"),0,(H126+I126))</f>
        <v>0</v>
      </c>
    </row>
    <row r="127" spans="2:12" x14ac:dyDescent="0.25">
      <c r="B127" s="11" t="s">
        <v>85</v>
      </c>
      <c r="C127" s="11"/>
      <c r="D127" s="11" t="s">
        <v>85</v>
      </c>
      <c r="E127" s="11" t="s">
        <v>85</v>
      </c>
      <c r="F127" s="11" t="s">
        <v>85</v>
      </c>
      <c r="G127" s="33">
        <v>0</v>
      </c>
      <c r="H127" s="34">
        <f t="shared" si="42"/>
        <v>0</v>
      </c>
      <c r="I127" s="34">
        <f t="shared" si="43"/>
        <v>0</v>
      </c>
      <c r="J127" s="34">
        <f t="shared" ref="J127:J135" si="44">IF(OR(D127="-",E127="-",F127="-",G127="-"),0,(H127+I127))</f>
        <v>0</v>
      </c>
    </row>
    <row r="128" spans="2:12" x14ac:dyDescent="0.25">
      <c r="B128" s="11" t="s">
        <v>85</v>
      </c>
      <c r="C128" s="11"/>
      <c r="D128" s="11" t="s">
        <v>85</v>
      </c>
      <c r="E128" s="11" t="s">
        <v>85</v>
      </c>
      <c r="F128" s="11" t="s">
        <v>85</v>
      </c>
      <c r="G128" s="33">
        <v>0</v>
      </c>
      <c r="H128" s="34">
        <f t="shared" si="42"/>
        <v>0</v>
      </c>
      <c r="I128" s="34">
        <f t="shared" si="43"/>
        <v>0</v>
      </c>
      <c r="J128" s="34">
        <f t="shared" si="44"/>
        <v>0</v>
      </c>
    </row>
    <row r="129" spans="2:12" x14ac:dyDescent="0.25">
      <c r="B129" s="11" t="s">
        <v>85</v>
      </c>
      <c r="C129" s="11"/>
      <c r="D129" s="11" t="s">
        <v>85</v>
      </c>
      <c r="E129" s="11" t="s">
        <v>85</v>
      </c>
      <c r="F129" s="11" t="s">
        <v>85</v>
      </c>
      <c r="G129" s="33">
        <v>0</v>
      </c>
      <c r="H129" s="34">
        <f t="shared" ref="H129:H130" si="45">IF(D129="RI",G129,0)</f>
        <v>0</v>
      </c>
      <c r="I129" s="34">
        <f t="shared" ref="I129:I130" si="46">IF(D129="SS",G129,0)</f>
        <v>0</v>
      </c>
      <c r="J129" s="34">
        <f t="shared" si="44"/>
        <v>0</v>
      </c>
    </row>
    <row r="130" spans="2:12" x14ac:dyDescent="0.25">
      <c r="B130" s="11" t="s">
        <v>85</v>
      </c>
      <c r="C130" s="11"/>
      <c r="D130" s="11" t="s">
        <v>85</v>
      </c>
      <c r="E130" s="11" t="s">
        <v>85</v>
      </c>
      <c r="F130" s="11" t="s">
        <v>85</v>
      </c>
      <c r="G130" s="33">
        <v>0</v>
      </c>
      <c r="H130" s="34">
        <f t="shared" si="45"/>
        <v>0</v>
      </c>
      <c r="I130" s="34">
        <f t="shared" si="46"/>
        <v>0</v>
      </c>
      <c r="J130" s="34">
        <f t="shared" si="44"/>
        <v>0</v>
      </c>
    </row>
    <row r="131" spans="2:12" x14ac:dyDescent="0.25">
      <c r="B131" s="11" t="s">
        <v>85</v>
      </c>
      <c r="C131" s="11"/>
      <c r="D131" s="11" t="s">
        <v>85</v>
      </c>
      <c r="E131" s="11" t="s">
        <v>85</v>
      </c>
      <c r="F131" s="11" t="s">
        <v>85</v>
      </c>
      <c r="G131" s="33">
        <v>0</v>
      </c>
      <c r="H131" s="34">
        <f t="shared" si="42"/>
        <v>0</v>
      </c>
      <c r="I131" s="34">
        <f t="shared" si="43"/>
        <v>0</v>
      </c>
      <c r="J131" s="34">
        <f t="shared" si="44"/>
        <v>0</v>
      </c>
    </row>
    <row r="132" spans="2:12" x14ac:dyDescent="0.25">
      <c r="B132" s="11" t="s">
        <v>85</v>
      </c>
      <c r="C132" s="11"/>
      <c r="D132" s="11" t="s">
        <v>85</v>
      </c>
      <c r="E132" s="11" t="s">
        <v>85</v>
      </c>
      <c r="F132" s="11" t="s">
        <v>85</v>
      </c>
      <c r="G132" s="33">
        <v>0</v>
      </c>
      <c r="H132" s="34">
        <f t="shared" si="42"/>
        <v>0</v>
      </c>
      <c r="I132" s="34">
        <f t="shared" si="43"/>
        <v>0</v>
      </c>
      <c r="J132" s="34">
        <f t="shared" si="44"/>
        <v>0</v>
      </c>
    </row>
    <row r="133" spans="2:12" x14ac:dyDescent="0.25">
      <c r="B133" s="11" t="s">
        <v>85</v>
      </c>
      <c r="C133" s="11"/>
      <c r="D133" s="11" t="s">
        <v>85</v>
      </c>
      <c r="E133" s="11" t="s">
        <v>85</v>
      </c>
      <c r="F133" s="11" t="s">
        <v>85</v>
      </c>
      <c r="G133" s="33">
        <v>0</v>
      </c>
      <c r="H133" s="34">
        <f t="shared" si="42"/>
        <v>0</v>
      </c>
      <c r="I133" s="34">
        <f t="shared" si="43"/>
        <v>0</v>
      </c>
      <c r="J133" s="34">
        <f t="shared" si="44"/>
        <v>0</v>
      </c>
    </row>
    <row r="134" spans="2:12" x14ac:dyDescent="0.25">
      <c r="B134" s="11" t="s">
        <v>85</v>
      </c>
      <c r="C134" s="11"/>
      <c r="D134" s="11" t="s">
        <v>85</v>
      </c>
      <c r="E134" s="11" t="s">
        <v>85</v>
      </c>
      <c r="F134" s="11" t="s">
        <v>85</v>
      </c>
      <c r="G134" s="33">
        <v>0</v>
      </c>
      <c r="H134" s="34">
        <f t="shared" si="42"/>
        <v>0</v>
      </c>
      <c r="I134" s="34">
        <f t="shared" si="43"/>
        <v>0</v>
      </c>
      <c r="J134" s="34">
        <f t="shared" si="44"/>
        <v>0</v>
      </c>
    </row>
    <row r="135" spans="2:12" x14ac:dyDescent="0.25">
      <c r="B135" s="11" t="s">
        <v>85</v>
      </c>
      <c r="C135" s="11"/>
      <c r="D135" s="11" t="s">
        <v>85</v>
      </c>
      <c r="E135" s="11" t="s">
        <v>85</v>
      </c>
      <c r="F135" s="11" t="s">
        <v>85</v>
      </c>
      <c r="G135" s="33">
        <v>0</v>
      </c>
      <c r="H135" s="34">
        <f t="shared" si="42"/>
        <v>0</v>
      </c>
      <c r="I135" s="34">
        <f t="shared" si="43"/>
        <v>0</v>
      </c>
      <c r="J135" s="34">
        <f t="shared" si="44"/>
        <v>0</v>
      </c>
    </row>
    <row r="136" spans="2:12" ht="15" customHeight="1" x14ac:dyDescent="0.25">
      <c r="B136" s="61" t="s">
        <v>89</v>
      </c>
      <c r="C136" s="61"/>
      <c r="D136" s="61"/>
      <c r="E136" s="61"/>
      <c r="F136" s="61"/>
      <c r="H136" s="35">
        <f>SUM(H126:H135)</f>
        <v>0</v>
      </c>
      <c r="I136" s="35">
        <f>SUM(I126:I135)</f>
        <v>0</v>
      </c>
      <c r="J136" s="35">
        <f>SUM(J126:J135)</f>
        <v>0</v>
      </c>
    </row>
    <row r="139" spans="2:12" ht="24" x14ac:dyDescent="0.25">
      <c r="B139" s="46" t="s">
        <v>92</v>
      </c>
      <c r="C139" s="11" t="s">
        <v>85</v>
      </c>
      <c r="D139" s="11" t="s">
        <v>64</v>
      </c>
      <c r="E139" s="10" t="s">
        <v>65</v>
      </c>
      <c r="F139" s="62"/>
      <c r="G139" s="62"/>
    </row>
    <row r="140" spans="2:12" ht="15" customHeight="1" x14ac:dyDescent="0.25">
      <c r="B140" s="61" t="s">
        <v>66</v>
      </c>
      <c r="C140" s="61"/>
      <c r="D140" s="61"/>
      <c r="E140" s="61"/>
      <c r="F140" s="61"/>
      <c r="G140" s="61"/>
      <c r="H140" s="61"/>
      <c r="I140" s="61"/>
      <c r="J140" s="61"/>
      <c r="K140" s="61"/>
      <c r="L140" s="61"/>
    </row>
    <row r="141" spans="2:12" ht="22.5" x14ac:dyDescent="0.25">
      <c r="B141" s="7" t="s">
        <v>67</v>
      </c>
      <c r="C141" s="7" t="s">
        <v>68</v>
      </c>
      <c r="D141" s="7" t="s">
        <v>69</v>
      </c>
      <c r="E141" s="7" t="s">
        <v>70</v>
      </c>
      <c r="F141" s="7" t="s">
        <v>71</v>
      </c>
      <c r="G141" s="7" t="s">
        <v>72</v>
      </c>
      <c r="H141" s="7" t="s">
        <v>73</v>
      </c>
      <c r="I141" s="7" t="s">
        <v>74</v>
      </c>
      <c r="J141" s="7" t="s">
        <v>75</v>
      </c>
    </row>
    <row r="142" spans="2:12" x14ac:dyDescent="0.25">
      <c r="B142" s="11"/>
      <c r="C142" s="11"/>
      <c r="D142" s="11"/>
      <c r="E142" s="11" t="s">
        <v>85</v>
      </c>
      <c r="F142" s="11" t="s">
        <v>85</v>
      </c>
      <c r="G142" s="33">
        <v>0</v>
      </c>
      <c r="H142" s="34">
        <f t="shared" ref="H142:H151" si="47">IF(B142="Attivo materiale",G142,0)</f>
        <v>0</v>
      </c>
      <c r="I142" s="34">
        <f t="shared" ref="I142:I151" si="48">IF(B142="Attivo immateriale",G142,0)</f>
        <v>0</v>
      </c>
      <c r="J142" s="34">
        <f>IF(OR(E142="-",F142="-",G142="-"),0,(H142+I142))</f>
        <v>0</v>
      </c>
    </row>
    <row r="143" spans="2:12" x14ac:dyDescent="0.25">
      <c r="B143" s="11"/>
      <c r="C143" s="11"/>
      <c r="D143" s="11"/>
      <c r="E143" s="11" t="s">
        <v>85</v>
      </c>
      <c r="F143" s="11" t="s">
        <v>85</v>
      </c>
      <c r="G143" s="33">
        <v>0</v>
      </c>
      <c r="H143" s="34">
        <f t="shared" si="47"/>
        <v>0</v>
      </c>
      <c r="I143" s="34">
        <f t="shared" si="48"/>
        <v>0</v>
      </c>
      <c r="J143" s="34">
        <f t="shared" ref="J143:J151" si="49">IF(OR(E143="-",F143="-",G143="-"),0,(H143+I143))</f>
        <v>0</v>
      </c>
    </row>
    <row r="144" spans="2:12" x14ac:dyDescent="0.25">
      <c r="B144" s="11"/>
      <c r="C144" s="11"/>
      <c r="D144" s="11"/>
      <c r="E144" s="11" t="s">
        <v>85</v>
      </c>
      <c r="F144" s="11" t="s">
        <v>85</v>
      </c>
      <c r="G144" s="33">
        <v>0</v>
      </c>
      <c r="H144" s="34">
        <f t="shared" si="47"/>
        <v>0</v>
      </c>
      <c r="I144" s="34">
        <f t="shared" si="48"/>
        <v>0</v>
      </c>
      <c r="J144" s="34">
        <f t="shared" si="49"/>
        <v>0</v>
      </c>
    </row>
    <row r="145" spans="2:12" x14ac:dyDescent="0.25">
      <c r="B145" s="11"/>
      <c r="C145" s="11"/>
      <c r="D145" s="11"/>
      <c r="E145" s="11" t="s">
        <v>85</v>
      </c>
      <c r="F145" s="11" t="s">
        <v>85</v>
      </c>
      <c r="G145" s="33">
        <v>0</v>
      </c>
      <c r="H145" s="34">
        <f t="shared" si="47"/>
        <v>0</v>
      </c>
      <c r="I145" s="34">
        <f t="shared" si="48"/>
        <v>0</v>
      </c>
      <c r="J145" s="34">
        <f t="shared" si="49"/>
        <v>0</v>
      </c>
    </row>
    <row r="146" spans="2:12" x14ac:dyDescent="0.25">
      <c r="B146" s="11"/>
      <c r="C146" s="11"/>
      <c r="D146" s="11"/>
      <c r="E146" s="11" t="s">
        <v>85</v>
      </c>
      <c r="F146" s="11" t="s">
        <v>85</v>
      </c>
      <c r="G146" s="33">
        <v>0</v>
      </c>
      <c r="H146" s="34">
        <f t="shared" si="47"/>
        <v>0</v>
      </c>
      <c r="I146" s="34">
        <f t="shared" si="48"/>
        <v>0</v>
      </c>
      <c r="J146" s="34">
        <f t="shared" si="49"/>
        <v>0</v>
      </c>
    </row>
    <row r="147" spans="2:12" x14ac:dyDescent="0.25">
      <c r="B147" s="11"/>
      <c r="C147" s="11"/>
      <c r="D147" s="11"/>
      <c r="E147" s="11" t="s">
        <v>85</v>
      </c>
      <c r="F147" s="11" t="s">
        <v>85</v>
      </c>
      <c r="G147" s="33">
        <v>0</v>
      </c>
      <c r="H147" s="34">
        <f t="shared" ref="H147:H148" si="50">IF(B147="Attivo materiale",G147,0)</f>
        <v>0</v>
      </c>
      <c r="I147" s="34">
        <f t="shared" ref="I147:I148" si="51">IF(B147="Attivo immateriale",G147,0)</f>
        <v>0</v>
      </c>
      <c r="J147" s="34">
        <f t="shared" si="49"/>
        <v>0</v>
      </c>
    </row>
    <row r="148" spans="2:12" x14ac:dyDescent="0.25">
      <c r="B148" s="11"/>
      <c r="C148" s="11"/>
      <c r="D148" s="11"/>
      <c r="E148" s="11" t="s">
        <v>85</v>
      </c>
      <c r="F148" s="11" t="s">
        <v>85</v>
      </c>
      <c r="G148" s="33">
        <v>0</v>
      </c>
      <c r="H148" s="34">
        <f t="shared" si="50"/>
        <v>0</v>
      </c>
      <c r="I148" s="34">
        <f t="shared" si="51"/>
        <v>0</v>
      </c>
      <c r="J148" s="34">
        <f t="shared" si="49"/>
        <v>0</v>
      </c>
    </row>
    <row r="149" spans="2:12" x14ac:dyDescent="0.25">
      <c r="B149" s="11"/>
      <c r="C149" s="11"/>
      <c r="D149" s="11"/>
      <c r="E149" s="11" t="s">
        <v>85</v>
      </c>
      <c r="F149" s="11" t="s">
        <v>85</v>
      </c>
      <c r="G149" s="33">
        <v>0</v>
      </c>
      <c r="H149" s="34">
        <f t="shared" si="47"/>
        <v>0</v>
      </c>
      <c r="I149" s="34">
        <f t="shared" si="48"/>
        <v>0</v>
      </c>
      <c r="J149" s="34">
        <f t="shared" si="49"/>
        <v>0</v>
      </c>
    </row>
    <row r="150" spans="2:12" x14ac:dyDescent="0.25">
      <c r="B150" s="11"/>
      <c r="C150" s="11"/>
      <c r="D150" s="11"/>
      <c r="E150" s="11" t="s">
        <v>85</v>
      </c>
      <c r="F150" s="11" t="s">
        <v>85</v>
      </c>
      <c r="G150" s="33">
        <v>0</v>
      </c>
      <c r="H150" s="34">
        <f t="shared" si="47"/>
        <v>0</v>
      </c>
      <c r="I150" s="34">
        <f t="shared" si="48"/>
        <v>0</v>
      </c>
      <c r="J150" s="34">
        <f t="shared" si="49"/>
        <v>0</v>
      </c>
    </row>
    <row r="151" spans="2:12" x14ac:dyDescent="0.25">
      <c r="B151" s="11"/>
      <c r="C151" s="11"/>
      <c r="D151" s="11"/>
      <c r="E151" s="11" t="s">
        <v>85</v>
      </c>
      <c r="F151" s="11" t="s">
        <v>85</v>
      </c>
      <c r="G151" s="33">
        <v>0</v>
      </c>
      <c r="H151" s="34">
        <f t="shared" si="47"/>
        <v>0</v>
      </c>
      <c r="I151" s="34">
        <f t="shared" si="48"/>
        <v>0</v>
      </c>
      <c r="J151" s="34">
        <f t="shared" si="49"/>
        <v>0</v>
      </c>
    </row>
    <row r="152" spans="2:12" ht="15" customHeight="1" x14ac:dyDescent="0.25">
      <c r="B152" s="61" t="s">
        <v>76</v>
      </c>
      <c r="C152" s="61"/>
      <c r="D152" s="61"/>
      <c r="E152" s="61"/>
      <c r="F152" s="61"/>
      <c r="H152" s="30">
        <f>SUM(H142:H151)</f>
        <v>0</v>
      </c>
      <c r="I152" s="30">
        <f>SUM(I142:I151)</f>
        <v>0</v>
      </c>
      <c r="J152" s="30">
        <f>SUM(J142:J151)</f>
        <v>0</v>
      </c>
    </row>
    <row r="154" spans="2:12" ht="15" customHeight="1" x14ac:dyDescent="0.25">
      <c r="B154" s="61" t="s">
        <v>77</v>
      </c>
      <c r="C154" s="61"/>
      <c r="D154" s="61"/>
      <c r="E154" s="61"/>
      <c r="F154" s="61"/>
      <c r="G154" s="61"/>
      <c r="H154" s="61"/>
      <c r="I154" s="61"/>
      <c r="J154" s="61"/>
      <c r="K154" s="61"/>
      <c r="L154" s="61"/>
    </row>
    <row r="155" spans="2:12" ht="22.5" x14ac:dyDescent="0.25">
      <c r="B155" s="7" t="s">
        <v>78</v>
      </c>
      <c r="C155" s="7" t="s">
        <v>68</v>
      </c>
      <c r="D155" s="7" t="s">
        <v>79</v>
      </c>
      <c r="E155" s="7" t="s">
        <v>70</v>
      </c>
      <c r="F155" s="7" t="s">
        <v>71</v>
      </c>
      <c r="G155" s="7" t="s">
        <v>80</v>
      </c>
      <c r="H155" s="7" t="s">
        <v>81</v>
      </c>
      <c r="I155" s="7" t="s">
        <v>82</v>
      </c>
      <c r="J155" s="7" t="s">
        <v>83</v>
      </c>
      <c r="K155" s="7" t="s">
        <v>84</v>
      </c>
      <c r="L155" s="7" t="s">
        <v>75</v>
      </c>
    </row>
    <row r="156" spans="2:12" x14ac:dyDescent="0.25">
      <c r="B156" s="11"/>
      <c r="C156" s="11"/>
      <c r="D156" s="11" t="s">
        <v>85</v>
      </c>
      <c r="E156" s="11" t="s">
        <v>85</v>
      </c>
      <c r="F156" s="11" t="s">
        <v>85</v>
      </c>
      <c r="G156" s="11" t="s">
        <v>85</v>
      </c>
      <c r="H156" s="34">
        <f>IFERROR(INDEX(Dati!$O$2:$O$10,MATCH(G156,Dati!$N$2:$N$10,0)),0)</f>
        <v>0</v>
      </c>
      <c r="I156" s="54">
        <v>0</v>
      </c>
      <c r="J156" s="34">
        <f t="shared" ref="J156:J165" si="52">IF(D156="RI",H156*I156,0)</f>
        <v>0</v>
      </c>
      <c r="K156" s="34">
        <f t="shared" ref="K156:K165" si="53">IF(D156="SS",H156*I156,0)</f>
        <v>0</v>
      </c>
      <c r="L156" s="34">
        <f>IF(OR(D156="-",E156="-",F156="-",G156="-",I156="-"),0,(J156+K156))</f>
        <v>0</v>
      </c>
    </row>
    <row r="157" spans="2:12" x14ac:dyDescent="0.25">
      <c r="B157" s="11"/>
      <c r="C157" s="11"/>
      <c r="D157" s="11" t="s">
        <v>85</v>
      </c>
      <c r="E157" s="11" t="s">
        <v>85</v>
      </c>
      <c r="F157" s="11" t="s">
        <v>85</v>
      </c>
      <c r="G157" s="11" t="s">
        <v>85</v>
      </c>
      <c r="H157" s="34">
        <f>IFERROR(INDEX(Dati!$O$2:$O$10,MATCH(G157,Dati!$N$2:$N$10,0)),0)</f>
        <v>0</v>
      </c>
      <c r="I157" s="54">
        <v>0</v>
      </c>
      <c r="J157" s="34">
        <f t="shared" si="52"/>
        <v>0</v>
      </c>
      <c r="K157" s="34">
        <f t="shared" si="53"/>
        <v>0</v>
      </c>
      <c r="L157" s="34">
        <f t="shared" ref="L157:L165" si="54">IF(OR(D157="-",E157="-",F157="-",G157="-",I157="-"),0,(J157+K157))</f>
        <v>0</v>
      </c>
    </row>
    <row r="158" spans="2:12" x14ac:dyDescent="0.25">
      <c r="B158" s="11"/>
      <c r="C158" s="11"/>
      <c r="D158" s="11" t="s">
        <v>85</v>
      </c>
      <c r="E158" s="11" t="s">
        <v>85</v>
      </c>
      <c r="F158" s="11" t="s">
        <v>85</v>
      </c>
      <c r="G158" s="11" t="s">
        <v>85</v>
      </c>
      <c r="H158" s="34">
        <f>IFERROR(INDEX(Dati!$O$2:$O$10,MATCH(G158,Dati!$N$2:$N$10,0)),0)</f>
        <v>0</v>
      </c>
      <c r="I158" s="54">
        <v>0</v>
      </c>
      <c r="J158" s="34">
        <f t="shared" ref="J158:J159" si="55">IF(D158="RI",H158*I158,0)</f>
        <v>0</v>
      </c>
      <c r="K158" s="34">
        <f t="shared" ref="K158:K159" si="56">IF(D158="SS",H158*I158,0)</f>
        <v>0</v>
      </c>
      <c r="L158" s="34">
        <f t="shared" si="54"/>
        <v>0</v>
      </c>
    </row>
    <row r="159" spans="2:12" x14ac:dyDescent="0.25">
      <c r="B159" s="11"/>
      <c r="C159" s="11"/>
      <c r="D159" s="11" t="s">
        <v>85</v>
      </c>
      <c r="E159" s="11" t="s">
        <v>85</v>
      </c>
      <c r="F159" s="11" t="s">
        <v>85</v>
      </c>
      <c r="G159" s="11" t="s">
        <v>85</v>
      </c>
      <c r="H159" s="34">
        <f>IFERROR(INDEX(Dati!$O$2:$O$10,MATCH(G159,Dati!$N$2:$N$10,0)),0)</f>
        <v>0</v>
      </c>
      <c r="I159" s="54">
        <v>0</v>
      </c>
      <c r="J159" s="34">
        <f t="shared" si="55"/>
        <v>0</v>
      </c>
      <c r="K159" s="34">
        <f t="shared" si="56"/>
        <v>0</v>
      </c>
      <c r="L159" s="34">
        <f t="shared" si="54"/>
        <v>0</v>
      </c>
    </row>
    <row r="160" spans="2:12" x14ac:dyDescent="0.25">
      <c r="B160" s="11"/>
      <c r="C160" s="11"/>
      <c r="D160" s="11" t="s">
        <v>85</v>
      </c>
      <c r="E160" s="11" t="s">
        <v>85</v>
      </c>
      <c r="F160" s="11" t="s">
        <v>85</v>
      </c>
      <c r="G160" s="11" t="s">
        <v>85</v>
      </c>
      <c r="H160" s="34">
        <f>IFERROR(INDEX(Dati!$O$2:$O$10,MATCH(G160,Dati!$N$2:$N$10,0)),0)</f>
        <v>0</v>
      </c>
      <c r="I160" s="54">
        <v>0</v>
      </c>
      <c r="J160" s="34">
        <f t="shared" si="52"/>
        <v>0</v>
      </c>
      <c r="K160" s="34">
        <f t="shared" si="53"/>
        <v>0</v>
      </c>
      <c r="L160" s="34">
        <f t="shared" si="54"/>
        <v>0</v>
      </c>
    </row>
    <row r="161" spans="2:12" x14ac:dyDescent="0.25">
      <c r="B161" s="11"/>
      <c r="C161" s="11"/>
      <c r="D161" s="11" t="s">
        <v>85</v>
      </c>
      <c r="E161" s="11" t="s">
        <v>85</v>
      </c>
      <c r="F161" s="11" t="s">
        <v>85</v>
      </c>
      <c r="G161" s="11" t="s">
        <v>85</v>
      </c>
      <c r="H161" s="34">
        <f>IFERROR(INDEX(Dati!$O$2:$O$10,MATCH(G161,Dati!$N$2:$N$10,0)),0)</f>
        <v>0</v>
      </c>
      <c r="I161" s="54">
        <v>0</v>
      </c>
      <c r="J161" s="34">
        <f t="shared" si="52"/>
        <v>0</v>
      </c>
      <c r="K161" s="34">
        <f t="shared" si="53"/>
        <v>0</v>
      </c>
      <c r="L161" s="34">
        <f t="shared" si="54"/>
        <v>0</v>
      </c>
    </row>
    <row r="162" spans="2:12" x14ac:dyDescent="0.25">
      <c r="B162" s="11"/>
      <c r="C162" s="11"/>
      <c r="D162" s="11" t="s">
        <v>85</v>
      </c>
      <c r="E162" s="11" t="s">
        <v>85</v>
      </c>
      <c r="F162" s="11" t="s">
        <v>85</v>
      </c>
      <c r="G162" s="11" t="s">
        <v>85</v>
      </c>
      <c r="H162" s="34">
        <f>IFERROR(INDEX(Dati!$O$2:$O$10,MATCH(G162,Dati!$N$2:$N$10,0)),0)</f>
        <v>0</v>
      </c>
      <c r="I162" s="54">
        <v>0</v>
      </c>
      <c r="J162" s="34">
        <f t="shared" si="52"/>
        <v>0</v>
      </c>
      <c r="K162" s="34">
        <f t="shared" si="53"/>
        <v>0</v>
      </c>
      <c r="L162" s="34">
        <f t="shared" si="54"/>
        <v>0</v>
      </c>
    </row>
    <row r="163" spans="2:12" x14ac:dyDescent="0.25">
      <c r="B163" s="11"/>
      <c r="C163" s="11"/>
      <c r="D163" s="11" t="s">
        <v>85</v>
      </c>
      <c r="E163" s="11" t="s">
        <v>85</v>
      </c>
      <c r="F163" s="11" t="s">
        <v>85</v>
      </c>
      <c r="G163" s="11" t="s">
        <v>85</v>
      </c>
      <c r="H163" s="34">
        <f>IFERROR(INDEX(Dati!$O$2:$O$10,MATCH(G163,Dati!$N$2:$N$10,0)),0)</f>
        <v>0</v>
      </c>
      <c r="I163" s="54">
        <v>0</v>
      </c>
      <c r="J163" s="34">
        <f t="shared" si="52"/>
        <v>0</v>
      </c>
      <c r="K163" s="34">
        <f t="shared" si="53"/>
        <v>0</v>
      </c>
      <c r="L163" s="34">
        <f t="shared" si="54"/>
        <v>0</v>
      </c>
    </row>
    <row r="164" spans="2:12" x14ac:dyDescent="0.25">
      <c r="B164" s="11"/>
      <c r="C164" s="11"/>
      <c r="D164" s="11" t="s">
        <v>85</v>
      </c>
      <c r="E164" s="11" t="s">
        <v>85</v>
      </c>
      <c r="F164" s="11" t="s">
        <v>85</v>
      </c>
      <c r="G164" s="11" t="s">
        <v>85</v>
      </c>
      <c r="H164" s="34">
        <f>IFERROR(INDEX(Dati!$O$2:$O$10,MATCH(G164,Dati!$N$2:$N$10,0)),0)</f>
        <v>0</v>
      </c>
      <c r="I164" s="54">
        <v>0</v>
      </c>
      <c r="J164" s="34">
        <f t="shared" si="52"/>
        <v>0</v>
      </c>
      <c r="K164" s="34">
        <f t="shared" si="53"/>
        <v>0</v>
      </c>
      <c r="L164" s="34">
        <f t="shared" si="54"/>
        <v>0</v>
      </c>
    </row>
    <row r="165" spans="2:12" x14ac:dyDescent="0.25">
      <c r="B165" s="11"/>
      <c r="C165" s="11"/>
      <c r="D165" s="11" t="s">
        <v>85</v>
      </c>
      <c r="E165" s="11" t="s">
        <v>85</v>
      </c>
      <c r="F165" s="11" t="s">
        <v>85</v>
      </c>
      <c r="G165" s="11" t="s">
        <v>85</v>
      </c>
      <c r="H165" s="34">
        <f>IFERROR(INDEX(Dati!$O$2:$O$10,MATCH(G165,Dati!$N$2:$N$10,0)),0)</f>
        <v>0</v>
      </c>
      <c r="I165" s="54">
        <v>0</v>
      </c>
      <c r="J165" s="34">
        <f t="shared" si="52"/>
        <v>0</v>
      </c>
      <c r="K165" s="34">
        <f t="shared" si="53"/>
        <v>0</v>
      </c>
      <c r="L165" s="34">
        <f t="shared" si="54"/>
        <v>0</v>
      </c>
    </row>
    <row r="166" spans="2:12" ht="15" customHeight="1" x14ac:dyDescent="0.25">
      <c r="B166" s="61" t="s">
        <v>86</v>
      </c>
      <c r="C166" s="61"/>
      <c r="D166" s="61"/>
      <c r="E166" s="61"/>
      <c r="F166" s="61"/>
      <c r="G166" s="61"/>
      <c r="J166" s="35">
        <f>SUM(J156:J165)</f>
        <v>0</v>
      </c>
      <c r="K166" s="35">
        <f>SUM(K156:K165)</f>
        <v>0</v>
      </c>
      <c r="L166" s="35">
        <f>SUM(L156:L165)</f>
        <v>0</v>
      </c>
    </row>
    <row r="168" spans="2:12" ht="15" customHeight="1" x14ac:dyDescent="0.25">
      <c r="B168" s="61" t="s">
        <v>87</v>
      </c>
      <c r="C168" s="61"/>
      <c r="D168" s="61"/>
      <c r="E168" s="61"/>
      <c r="F168" s="61"/>
      <c r="G168" s="61"/>
      <c r="H168" s="61"/>
      <c r="I168" s="61"/>
      <c r="J168" s="61"/>
      <c r="K168" s="61"/>
      <c r="L168" s="61"/>
    </row>
    <row r="169" spans="2:12" ht="22.5" x14ac:dyDescent="0.25">
      <c r="B169" s="7" t="s">
        <v>88</v>
      </c>
      <c r="C169" s="7" t="s">
        <v>68</v>
      </c>
      <c r="D169" s="7" t="s">
        <v>79</v>
      </c>
      <c r="E169" s="7" t="s">
        <v>70</v>
      </c>
      <c r="F169" s="7" t="s">
        <v>71</v>
      </c>
      <c r="G169" s="7" t="s">
        <v>72</v>
      </c>
      <c r="H169" s="7" t="s">
        <v>83</v>
      </c>
      <c r="I169" s="7" t="s">
        <v>84</v>
      </c>
      <c r="J169" s="7" t="s">
        <v>75</v>
      </c>
    </row>
    <row r="170" spans="2:12" x14ac:dyDescent="0.25">
      <c r="B170" s="11" t="s">
        <v>85</v>
      </c>
      <c r="C170" s="11"/>
      <c r="D170" s="11" t="s">
        <v>85</v>
      </c>
      <c r="E170" s="11" t="s">
        <v>85</v>
      </c>
      <c r="F170" s="11" t="s">
        <v>85</v>
      </c>
      <c r="G170" s="33">
        <v>0</v>
      </c>
      <c r="H170" s="34">
        <f t="shared" ref="H170:H179" si="57">IF(D170="RI",G170,0)</f>
        <v>0</v>
      </c>
      <c r="I170" s="34">
        <f t="shared" ref="I170:I179" si="58">IF(D170="SS",G170,0)</f>
        <v>0</v>
      </c>
      <c r="J170" s="34">
        <f>IF(OR(D170="-",E170="-",F170="-",G170="-"),0,(H170+I170))</f>
        <v>0</v>
      </c>
    </row>
    <row r="171" spans="2:12" x14ac:dyDescent="0.25">
      <c r="B171" s="11" t="s">
        <v>85</v>
      </c>
      <c r="C171" s="11"/>
      <c r="D171" s="11" t="s">
        <v>85</v>
      </c>
      <c r="E171" s="11" t="s">
        <v>85</v>
      </c>
      <c r="F171" s="11" t="s">
        <v>85</v>
      </c>
      <c r="G171" s="33">
        <v>0</v>
      </c>
      <c r="H171" s="34">
        <f>IF(D171="RI",G171,0)</f>
        <v>0</v>
      </c>
      <c r="I171" s="34">
        <f t="shared" si="58"/>
        <v>0</v>
      </c>
      <c r="J171" s="34">
        <f t="shared" ref="J171:J179" si="59">IF(OR(D171="-",E171="-",F171="-",G171="-"),0,(H171+I171))</f>
        <v>0</v>
      </c>
    </row>
    <row r="172" spans="2:12" x14ac:dyDescent="0.25">
      <c r="B172" s="11" t="s">
        <v>85</v>
      </c>
      <c r="C172" s="11"/>
      <c r="D172" s="11" t="s">
        <v>85</v>
      </c>
      <c r="E172" s="11" t="s">
        <v>85</v>
      </c>
      <c r="F172" s="11" t="s">
        <v>85</v>
      </c>
      <c r="G172" s="33">
        <v>0</v>
      </c>
      <c r="H172" s="34">
        <f t="shared" si="57"/>
        <v>0</v>
      </c>
      <c r="I172" s="34">
        <f t="shared" si="58"/>
        <v>0</v>
      </c>
      <c r="J172" s="34">
        <f t="shared" si="59"/>
        <v>0</v>
      </c>
    </row>
    <row r="173" spans="2:12" x14ac:dyDescent="0.25">
      <c r="B173" s="11" t="s">
        <v>85</v>
      </c>
      <c r="C173" s="11"/>
      <c r="D173" s="11" t="s">
        <v>85</v>
      </c>
      <c r="E173" s="11" t="s">
        <v>85</v>
      </c>
      <c r="F173" s="11" t="s">
        <v>85</v>
      </c>
      <c r="G173" s="33">
        <v>0</v>
      </c>
      <c r="H173" s="34">
        <f t="shared" si="57"/>
        <v>0</v>
      </c>
      <c r="I173" s="34">
        <f t="shared" si="58"/>
        <v>0</v>
      </c>
      <c r="J173" s="34">
        <f t="shared" si="59"/>
        <v>0</v>
      </c>
    </row>
    <row r="174" spans="2:12" x14ac:dyDescent="0.25">
      <c r="B174" s="11" t="s">
        <v>85</v>
      </c>
      <c r="C174" s="11"/>
      <c r="D174" s="11" t="s">
        <v>85</v>
      </c>
      <c r="E174" s="11" t="s">
        <v>85</v>
      </c>
      <c r="F174" s="11" t="s">
        <v>85</v>
      </c>
      <c r="G174" s="33">
        <v>0</v>
      </c>
      <c r="H174" s="34">
        <f t="shared" ref="H174:H175" si="60">IF(D174="RI",G174,0)</f>
        <v>0</v>
      </c>
      <c r="I174" s="34">
        <f t="shared" ref="I174:I175" si="61">IF(D174="SS",G174,0)</f>
        <v>0</v>
      </c>
      <c r="J174" s="34">
        <f t="shared" si="59"/>
        <v>0</v>
      </c>
    </row>
    <row r="175" spans="2:12" x14ac:dyDescent="0.25">
      <c r="B175" s="11" t="s">
        <v>85</v>
      </c>
      <c r="C175" s="11"/>
      <c r="D175" s="11" t="s">
        <v>85</v>
      </c>
      <c r="E175" s="11" t="s">
        <v>85</v>
      </c>
      <c r="F175" s="11" t="s">
        <v>85</v>
      </c>
      <c r="G175" s="33">
        <v>0</v>
      </c>
      <c r="H175" s="34">
        <f t="shared" si="60"/>
        <v>0</v>
      </c>
      <c r="I175" s="34">
        <f t="shared" si="61"/>
        <v>0</v>
      </c>
      <c r="J175" s="34">
        <f t="shared" si="59"/>
        <v>0</v>
      </c>
    </row>
    <row r="176" spans="2:12" x14ac:dyDescent="0.25">
      <c r="B176" s="11" t="s">
        <v>85</v>
      </c>
      <c r="C176" s="11"/>
      <c r="D176" s="11" t="s">
        <v>85</v>
      </c>
      <c r="E176" s="11" t="s">
        <v>85</v>
      </c>
      <c r="F176" s="11" t="s">
        <v>85</v>
      </c>
      <c r="G176" s="33">
        <v>0</v>
      </c>
      <c r="H176" s="34">
        <f t="shared" si="57"/>
        <v>0</v>
      </c>
      <c r="I176" s="34">
        <f t="shared" si="58"/>
        <v>0</v>
      </c>
      <c r="J176" s="34">
        <f t="shared" si="59"/>
        <v>0</v>
      </c>
    </row>
    <row r="177" spans="2:12" x14ac:dyDescent="0.25">
      <c r="B177" s="11" t="s">
        <v>85</v>
      </c>
      <c r="C177" s="11"/>
      <c r="D177" s="11" t="s">
        <v>85</v>
      </c>
      <c r="E177" s="11" t="s">
        <v>85</v>
      </c>
      <c r="F177" s="11" t="s">
        <v>85</v>
      </c>
      <c r="G177" s="33">
        <v>0</v>
      </c>
      <c r="H177" s="34">
        <f t="shared" si="57"/>
        <v>0</v>
      </c>
      <c r="I177" s="34">
        <f t="shared" si="58"/>
        <v>0</v>
      </c>
      <c r="J177" s="34">
        <f t="shared" si="59"/>
        <v>0</v>
      </c>
    </row>
    <row r="178" spans="2:12" x14ac:dyDescent="0.25">
      <c r="B178" s="11" t="s">
        <v>85</v>
      </c>
      <c r="C178" s="11"/>
      <c r="D178" s="11" t="s">
        <v>85</v>
      </c>
      <c r="E178" s="11" t="s">
        <v>85</v>
      </c>
      <c r="F178" s="11" t="s">
        <v>85</v>
      </c>
      <c r="G178" s="33">
        <v>0</v>
      </c>
      <c r="H178" s="34">
        <f t="shared" si="57"/>
        <v>0</v>
      </c>
      <c r="I178" s="34">
        <f t="shared" si="58"/>
        <v>0</v>
      </c>
      <c r="J178" s="34">
        <f t="shared" si="59"/>
        <v>0</v>
      </c>
    </row>
    <row r="179" spans="2:12" x14ac:dyDescent="0.25">
      <c r="B179" s="11" t="s">
        <v>85</v>
      </c>
      <c r="C179" s="11"/>
      <c r="D179" s="11" t="s">
        <v>85</v>
      </c>
      <c r="E179" s="11" t="s">
        <v>85</v>
      </c>
      <c r="F179" s="11" t="s">
        <v>85</v>
      </c>
      <c r="G179" s="33">
        <v>0</v>
      </c>
      <c r="H179" s="34">
        <f t="shared" si="57"/>
        <v>0</v>
      </c>
      <c r="I179" s="34">
        <f t="shared" si="58"/>
        <v>0</v>
      </c>
      <c r="J179" s="34">
        <f t="shared" si="59"/>
        <v>0</v>
      </c>
    </row>
    <row r="180" spans="2:12" ht="15" customHeight="1" x14ac:dyDescent="0.25">
      <c r="B180" s="61" t="s">
        <v>89</v>
      </c>
      <c r="C180" s="61"/>
      <c r="D180" s="61"/>
      <c r="E180" s="61"/>
      <c r="F180" s="61"/>
      <c r="H180" s="35">
        <f>SUM(H170:H179)</f>
        <v>0</v>
      </c>
      <c r="I180" s="35">
        <f>SUM(I170:I179)</f>
        <v>0</v>
      </c>
      <c r="J180" s="35">
        <f>SUM(J170:J179)</f>
        <v>0</v>
      </c>
    </row>
    <row r="183" spans="2:12" ht="24" x14ac:dyDescent="0.25">
      <c r="B183" s="46" t="s">
        <v>179</v>
      </c>
      <c r="C183" s="42" t="s">
        <v>85</v>
      </c>
      <c r="D183" s="42" t="s">
        <v>64</v>
      </c>
      <c r="E183" s="41" t="s">
        <v>65</v>
      </c>
      <c r="F183" s="62"/>
      <c r="G183" s="62"/>
    </row>
    <row r="184" spans="2:12" ht="15" customHeight="1" x14ac:dyDescent="0.25">
      <c r="B184" s="61" t="s">
        <v>66</v>
      </c>
      <c r="C184" s="61"/>
      <c r="D184" s="61"/>
      <c r="E184" s="61"/>
      <c r="F184" s="61"/>
      <c r="G184" s="61"/>
      <c r="H184" s="61"/>
      <c r="I184" s="61"/>
      <c r="J184" s="61"/>
      <c r="K184" s="61"/>
      <c r="L184" s="61"/>
    </row>
    <row r="185" spans="2:12" ht="22.5" x14ac:dyDescent="0.25">
      <c r="B185" s="7" t="s">
        <v>67</v>
      </c>
      <c r="C185" s="7" t="s">
        <v>68</v>
      </c>
      <c r="D185" s="7" t="s">
        <v>69</v>
      </c>
      <c r="E185" s="7" t="s">
        <v>70</v>
      </c>
      <c r="F185" s="7" t="s">
        <v>71</v>
      </c>
      <c r="G185" s="7" t="s">
        <v>72</v>
      </c>
      <c r="H185" s="7" t="s">
        <v>73</v>
      </c>
      <c r="I185" s="7" t="s">
        <v>74</v>
      </c>
      <c r="J185" s="7" t="s">
        <v>75</v>
      </c>
    </row>
    <row r="186" spans="2:12" x14ac:dyDescent="0.25">
      <c r="B186" s="42"/>
      <c r="C186" s="42"/>
      <c r="D186" s="42"/>
      <c r="E186" s="42" t="s">
        <v>85</v>
      </c>
      <c r="F186" s="42" t="s">
        <v>85</v>
      </c>
      <c r="G186" s="33">
        <v>0</v>
      </c>
      <c r="H186" s="34">
        <f t="shared" ref="H186:H195" si="62">IF(B186="Attivo materiale",G186,0)</f>
        <v>0</v>
      </c>
      <c r="I186" s="34">
        <f t="shared" ref="I186:I195" si="63">IF(B186="Attivo immateriale",G186,0)</f>
        <v>0</v>
      </c>
      <c r="J186" s="34">
        <f>IF(OR(E186="-",F186="-",G186="-"),0,(H186+I186))</f>
        <v>0</v>
      </c>
    </row>
    <row r="187" spans="2:12" x14ac:dyDescent="0.25">
      <c r="B187" s="42"/>
      <c r="C187" s="42"/>
      <c r="D187" s="42"/>
      <c r="E187" s="42" t="s">
        <v>85</v>
      </c>
      <c r="F187" s="42" t="s">
        <v>85</v>
      </c>
      <c r="G187" s="33">
        <v>0</v>
      </c>
      <c r="H187" s="34">
        <f t="shared" si="62"/>
        <v>0</v>
      </c>
      <c r="I187" s="34">
        <f t="shared" si="63"/>
        <v>0</v>
      </c>
      <c r="J187" s="34">
        <f t="shared" ref="J187:J195" si="64">IF(OR(E187="-",F187="-",G187="-"),0,(H187+I187))</f>
        <v>0</v>
      </c>
    </row>
    <row r="188" spans="2:12" x14ac:dyDescent="0.25">
      <c r="B188" s="42"/>
      <c r="C188" s="42"/>
      <c r="D188" s="42"/>
      <c r="E188" s="42" t="s">
        <v>85</v>
      </c>
      <c r="F188" s="42" t="s">
        <v>85</v>
      </c>
      <c r="G188" s="33">
        <v>0</v>
      </c>
      <c r="H188" s="34">
        <f t="shared" si="62"/>
        <v>0</v>
      </c>
      <c r="I188" s="34">
        <f t="shared" si="63"/>
        <v>0</v>
      </c>
      <c r="J188" s="34">
        <f t="shared" si="64"/>
        <v>0</v>
      </c>
    </row>
    <row r="189" spans="2:12" x14ac:dyDescent="0.25">
      <c r="B189" s="42"/>
      <c r="C189" s="42"/>
      <c r="D189" s="42"/>
      <c r="E189" s="42" t="s">
        <v>85</v>
      </c>
      <c r="F189" s="42" t="s">
        <v>85</v>
      </c>
      <c r="G189" s="33">
        <v>0</v>
      </c>
      <c r="H189" s="34">
        <f t="shared" si="62"/>
        <v>0</v>
      </c>
      <c r="I189" s="34">
        <f t="shared" si="63"/>
        <v>0</v>
      </c>
      <c r="J189" s="34">
        <f t="shared" si="64"/>
        <v>0</v>
      </c>
    </row>
    <row r="190" spans="2:12" x14ac:dyDescent="0.25">
      <c r="B190" s="42"/>
      <c r="C190" s="42"/>
      <c r="D190" s="42"/>
      <c r="E190" s="42" t="s">
        <v>85</v>
      </c>
      <c r="F190" s="42" t="s">
        <v>85</v>
      </c>
      <c r="G190" s="33">
        <v>0</v>
      </c>
      <c r="H190" s="34">
        <f t="shared" si="62"/>
        <v>0</v>
      </c>
      <c r="I190" s="34">
        <f t="shared" si="63"/>
        <v>0</v>
      </c>
      <c r="J190" s="34">
        <f t="shared" si="64"/>
        <v>0</v>
      </c>
    </row>
    <row r="191" spans="2:12" x14ac:dyDescent="0.25">
      <c r="B191" s="42"/>
      <c r="C191" s="42"/>
      <c r="D191" s="42"/>
      <c r="E191" s="42" t="s">
        <v>85</v>
      </c>
      <c r="F191" s="42" t="s">
        <v>85</v>
      </c>
      <c r="G191" s="33">
        <v>0</v>
      </c>
      <c r="H191" s="34">
        <f t="shared" si="62"/>
        <v>0</v>
      </c>
      <c r="I191" s="34">
        <f t="shared" si="63"/>
        <v>0</v>
      </c>
      <c r="J191" s="34">
        <f t="shared" si="64"/>
        <v>0</v>
      </c>
    </row>
    <row r="192" spans="2:12" x14ac:dyDescent="0.25">
      <c r="B192" s="42"/>
      <c r="C192" s="42"/>
      <c r="D192" s="42"/>
      <c r="E192" s="42" t="s">
        <v>85</v>
      </c>
      <c r="F192" s="42" t="s">
        <v>85</v>
      </c>
      <c r="G192" s="33">
        <v>0</v>
      </c>
      <c r="H192" s="34">
        <f t="shared" si="62"/>
        <v>0</v>
      </c>
      <c r="I192" s="34">
        <f t="shared" si="63"/>
        <v>0</v>
      </c>
      <c r="J192" s="34">
        <f t="shared" si="64"/>
        <v>0</v>
      </c>
    </row>
    <row r="193" spans="2:12" x14ac:dyDescent="0.25">
      <c r="B193" s="42"/>
      <c r="C193" s="42"/>
      <c r="D193" s="42"/>
      <c r="E193" s="42" t="s">
        <v>85</v>
      </c>
      <c r="F193" s="42" t="s">
        <v>85</v>
      </c>
      <c r="G193" s="33">
        <v>0</v>
      </c>
      <c r="H193" s="34">
        <f t="shared" si="62"/>
        <v>0</v>
      </c>
      <c r="I193" s="34">
        <f t="shared" si="63"/>
        <v>0</v>
      </c>
      <c r="J193" s="34">
        <f t="shared" si="64"/>
        <v>0</v>
      </c>
    </row>
    <row r="194" spans="2:12" x14ac:dyDescent="0.25">
      <c r="B194" s="42"/>
      <c r="C194" s="42"/>
      <c r="D194" s="42"/>
      <c r="E194" s="42" t="s">
        <v>85</v>
      </c>
      <c r="F194" s="42" t="s">
        <v>85</v>
      </c>
      <c r="G194" s="33">
        <v>0</v>
      </c>
      <c r="H194" s="34">
        <f t="shared" si="62"/>
        <v>0</v>
      </c>
      <c r="I194" s="34">
        <f t="shared" si="63"/>
        <v>0</v>
      </c>
      <c r="J194" s="34">
        <f t="shared" si="64"/>
        <v>0</v>
      </c>
    </row>
    <row r="195" spans="2:12" x14ac:dyDescent="0.25">
      <c r="B195" s="42"/>
      <c r="C195" s="42"/>
      <c r="D195" s="42"/>
      <c r="E195" s="42" t="s">
        <v>85</v>
      </c>
      <c r="F195" s="42" t="s">
        <v>85</v>
      </c>
      <c r="G195" s="33">
        <v>0</v>
      </c>
      <c r="H195" s="34">
        <f t="shared" si="62"/>
        <v>0</v>
      </c>
      <c r="I195" s="34">
        <f t="shared" si="63"/>
        <v>0</v>
      </c>
      <c r="J195" s="34">
        <f t="shared" si="64"/>
        <v>0</v>
      </c>
    </row>
    <row r="196" spans="2:12" ht="15" customHeight="1" x14ac:dyDescent="0.25">
      <c r="B196" s="61" t="s">
        <v>76</v>
      </c>
      <c r="C196" s="61"/>
      <c r="D196" s="61"/>
      <c r="E196" s="61"/>
      <c r="F196" s="61"/>
      <c r="H196" s="30">
        <f>SUM(H186:H195)</f>
        <v>0</v>
      </c>
      <c r="I196" s="30">
        <f>SUM(I186:I195)</f>
        <v>0</v>
      </c>
      <c r="J196" s="30">
        <f>SUM(J186:J195)</f>
        <v>0</v>
      </c>
    </row>
    <row r="198" spans="2:12" ht="15" customHeight="1" x14ac:dyDescent="0.25">
      <c r="B198" s="61" t="s">
        <v>77</v>
      </c>
      <c r="C198" s="61"/>
      <c r="D198" s="61"/>
      <c r="E198" s="61"/>
      <c r="F198" s="61"/>
      <c r="G198" s="61"/>
      <c r="H198" s="61"/>
      <c r="I198" s="61"/>
      <c r="J198" s="61"/>
      <c r="K198" s="61"/>
      <c r="L198" s="61"/>
    </row>
    <row r="199" spans="2:12" ht="22.5" x14ac:dyDescent="0.25">
      <c r="B199" s="7" t="s">
        <v>78</v>
      </c>
      <c r="C199" s="7" t="s">
        <v>68</v>
      </c>
      <c r="D199" s="7" t="s">
        <v>79</v>
      </c>
      <c r="E199" s="7" t="s">
        <v>70</v>
      </c>
      <c r="F199" s="7" t="s">
        <v>71</v>
      </c>
      <c r="G199" s="7" t="s">
        <v>80</v>
      </c>
      <c r="H199" s="7" t="s">
        <v>81</v>
      </c>
      <c r="I199" s="7" t="s">
        <v>82</v>
      </c>
      <c r="J199" s="7" t="s">
        <v>83</v>
      </c>
      <c r="K199" s="7" t="s">
        <v>84</v>
      </c>
      <c r="L199" s="7" t="s">
        <v>75</v>
      </c>
    </row>
    <row r="200" spans="2:12" x14ac:dyDescent="0.25">
      <c r="B200" s="42"/>
      <c r="C200" s="42"/>
      <c r="D200" s="42" t="s">
        <v>85</v>
      </c>
      <c r="E200" s="42" t="s">
        <v>85</v>
      </c>
      <c r="F200" s="42" t="s">
        <v>85</v>
      </c>
      <c r="G200" s="42" t="s">
        <v>85</v>
      </c>
      <c r="H200" s="34">
        <f>IFERROR(INDEX(Dati!$O$2:$O$10,MATCH(G200,Dati!$N$2:$N$10,0)),0)</f>
        <v>0</v>
      </c>
      <c r="I200" s="54">
        <v>0</v>
      </c>
      <c r="J200" s="34">
        <f t="shared" ref="J200:J209" si="65">IF(D200="RI",H200*I200,0)</f>
        <v>0</v>
      </c>
      <c r="K200" s="34">
        <f t="shared" ref="K200:K209" si="66">IF(D200="SS",H200*I200,0)</f>
        <v>0</v>
      </c>
      <c r="L200" s="34">
        <f>IF(OR(D200="-",E200="-",F200="-",G200="-",I200="-"),0,(J200+K200))</f>
        <v>0</v>
      </c>
    </row>
    <row r="201" spans="2:12" x14ac:dyDescent="0.25">
      <c r="B201" s="42"/>
      <c r="C201" s="42"/>
      <c r="D201" s="42" t="s">
        <v>85</v>
      </c>
      <c r="E201" s="42" t="s">
        <v>85</v>
      </c>
      <c r="F201" s="42" t="s">
        <v>85</v>
      </c>
      <c r="G201" s="42" t="s">
        <v>85</v>
      </c>
      <c r="H201" s="34">
        <f>IFERROR(INDEX(Dati!$O$2:$O$10,MATCH(G201,Dati!$N$2:$N$10,0)),0)</f>
        <v>0</v>
      </c>
      <c r="I201" s="54">
        <v>0</v>
      </c>
      <c r="J201" s="34">
        <f t="shared" si="65"/>
        <v>0</v>
      </c>
      <c r="K201" s="34">
        <f t="shared" si="66"/>
        <v>0</v>
      </c>
      <c r="L201" s="34">
        <f t="shared" ref="L201:L209" si="67">IF(OR(D201="-",E201="-",F201="-",G201="-",I201="-"),0,(J201+K201))</f>
        <v>0</v>
      </c>
    </row>
    <row r="202" spans="2:12" x14ac:dyDescent="0.25">
      <c r="B202" s="42"/>
      <c r="C202" s="42"/>
      <c r="D202" s="42" t="s">
        <v>85</v>
      </c>
      <c r="E202" s="42" t="s">
        <v>85</v>
      </c>
      <c r="F202" s="42" t="s">
        <v>85</v>
      </c>
      <c r="G202" s="42" t="s">
        <v>85</v>
      </c>
      <c r="H202" s="34">
        <f>IFERROR(INDEX(Dati!$O$2:$O$10,MATCH(G202,Dati!$N$2:$N$10,0)),0)</f>
        <v>0</v>
      </c>
      <c r="I202" s="54">
        <v>0</v>
      </c>
      <c r="J202" s="34">
        <f t="shared" si="65"/>
        <v>0</v>
      </c>
      <c r="K202" s="34">
        <f t="shared" si="66"/>
        <v>0</v>
      </c>
      <c r="L202" s="34">
        <f t="shared" si="67"/>
        <v>0</v>
      </c>
    </row>
    <row r="203" spans="2:12" x14ac:dyDescent="0.25">
      <c r="B203" s="42"/>
      <c r="C203" s="42"/>
      <c r="D203" s="42" t="s">
        <v>85</v>
      </c>
      <c r="E203" s="42" t="s">
        <v>85</v>
      </c>
      <c r="F203" s="42" t="s">
        <v>85</v>
      </c>
      <c r="G203" s="42" t="s">
        <v>85</v>
      </c>
      <c r="H203" s="34">
        <f>IFERROR(INDEX(Dati!$O$2:$O$10,MATCH(G203,Dati!$N$2:$N$10,0)),0)</f>
        <v>0</v>
      </c>
      <c r="I203" s="54">
        <v>0</v>
      </c>
      <c r="J203" s="34">
        <f t="shared" si="65"/>
        <v>0</v>
      </c>
      <c r="K203" s="34">
        <f t="shared" si="66"/>
        <v>0</v>
      </c>
      <c r="L203" s="34">
        <f t="shared" si="67"/>
        <v>0</v>
      </c>
    </row>
    <row r="204" spans="2:12" x14ac:dyDescent="0.25">
      <c r="B204" s="42"/>
      <c r="C204" s="42"/>
      <c r="D204" s="42" t="s">
        <v>85</v>
      </c>
      <c r="E204" s="42" t="s">
        <v>85</v>
      </c>
      <c r="F204" s="42" t="s">
        <v>85</v>
      </c>
      <c r="G204" s="42" t="s">
        <v>85</v>
      </c>
      <c r="H204" s="34">
        <f>IFERROR(INDEX(Dati!$O$2:$O$10,MATCH(G204,Dati!$N$2:$N$10,0)),0)</f>
        <v>0</v>
      </c>
      <c r="I204" s="54">
        <v>0</v>
      </c>
      <c r="J204" s="34">
        <f t="shared" si="65"/>
        <v>0</v>
      </c>
      <c r="K204" s="34">
        <f t="shared" si="66"/>
        <v>0</v>
      </c>
      <c r="L204" s="34">
        <f t="shared" si="67"/>
        <v>0</v>
      </c>
    </row>
    <row r="205" spans="2:12" x14ac:dyDescent="0.25">
      <c r="B205" s="42"/>
      <c r="C205" s="42"/>
      <c r="D205" s="42" t="s">
        <v>85</v>
      </c>
      <c r="E205" s="42" t="s">
        <v>85</v>
      </c>
      <c r="F205" s="42" t="s">
        <v>85</v>
      </c>
      <c r="G205" s="42" t="s">
        <v>85</v>
      </c>
      <c r="H205" s="34">
        <f>IFERROR(INDEX(Dati!$O$2:$O$10,MATCH(G205,Dati!$N$2:$N$10,0)),0)</f>
        <v>0</v>
      </c>
      <c r="I205" s="54">
        <v>0</v>
      </c>
      <c r="J205" s="34">
        <f t="shared" si="65"/>
        <v>0</v>
      </c>
      <c r="K205" s="34">
        <f t="shared" si="66"/>
        <v>0</v>
      </c>
      <c r="L205" s="34">
        <f t="shared" si="67"/>
        <v>0</v>
      </c>
    </row>
    <row r="206" spans="2:12" x14ac:dyDescent="0.25">
      <c r="B206" s="42"/>
      <c r="C206" s="42"/>
      <c r="D206" s="42" t="s">
        <v>85</v>
      </c>
      <c r="E206" s="42" t="s">
        <v>85</v>
      </c>
      <c r="F206" s="42" t="s">
        <v>85</v>
      </c>
      <c r="G206" s="42" t="s">
        <v>85</v>
      </c>
      <c r="H206" s="34">
        <f>IFERROR(INDEX(Dati!$O$2:$O$10,MATCH(G206,Dati!$N$2:$N$10,0)),0)</f>
        <v>0</v>
      </c>
      <c r="I206" s="54">
        <v>0</v>
      </c>
      <c r="J206" s="34">
        <f t="shared" si="65"/>
        <v>0</v>
      </c>
      <c r="K206" s="34">
        <f t="shared" si="66"/>
        <v>0</v>
      </c>
      <c r="L206" s="34">
        <f t="shared" si="67"/>
        <v>0</v>
      </c>
    </row>
    <row r="207" spans="2:12" x14ac:dyDescent="0.25">
      <c r="B207" s="42"/>
      <c r="C207" s="42"/>
      <c r="D207" s="42" t="s">
        <v>85</v>
      </c>
      <c r="E207" s="42" t="s">
        <v>85</v>
      </c>
      <c r="F207" s="42" t="s">
        <v>85</v>
      </c>
      <c r="G207" s="42" t="s">
        <v>85</v>
      </c>
      <c r="H207" s="34">
        <f>IFERROR(INDEX(Dati!$O$2:$O$10,MATCH(G207,Dati!$N$2:$N$10,0)),0)</f>
        <v>0</v>
      </c>
      <c r="I207" s="54">
        <v>0</v>
      </c>
      <c r="J207" s="34">
        <f t="shared" si="65"/>
        <v>0</v>
      </c>
      <c r="K207" s="34">
        <f t="shared" si="66"/>
        <v>0</v>
      </c>
      <c r="L207" s="34">
        <f t="shared" si="67"/>
        <v>0</v>
      </c>
    </row>
    <row r="208" spans="2:12" x14ac:dyDescent="0.25">
      <c r="B208" s="42"/>
      <c r="C208" s="42"/>
      <c r="D208" s="42" t="s">
        <v>85</v>
      </c>
      <c r="E208" s="42" t="s">
        <v>85</v>
      </c>
      <c r="F208" s="42" t="s">
        <v>85</v>
      </c>
      <c r="G208" s="42" t="s">
        <v>85</v>
      </c>
      <c r="H208" s="34">
        <f>IFERROR(INDEX(Dati!$O$2:$O$10,MATCH(G208,Dati!$N$2:$N$10,0)),0)</f>
        <v>0</v>
      </c>
      <c r="I208" s="54">
        <v>0</v>
      </c>
      <c r="J208" s="34">
        <f t="shared" si="65"/>
        <v>0</v>
      </c>
      <c r="K208" s="34">
        <f t="shared" si="66"/>
        <v>0</v>
      </c>
      <c r="L208" s="34">
        <f t="shared" si="67"/>
        <v>0</v>
      </c>
    </row>
    <row r="209" spans="2:12" x14ac:dyDescent="0.25">
      <c r="B209" s="42"/>
      <c r="C209" s="42"/>
      <c r="D209" s="42" t="s">
        <v>85</v>
      </c>
      <c r="E209" s="42" t="s">
        <v>85</v>
      </c>
      <c r="F209" s="42" t="s">
        <v>85</v>
      </c>
      <c r="G209" s="42" t="s">
        <v>85</v>
      </c>
      <c r="H209" s="34">
        <f>IFERROR(INDEX(Dati!$O$2:$O$10,MATCH(G209,Dati!$N$2:$N$10,0)),0)</f>
        <v>0</v>
      </c>
      <c r="I209" s="54">
        <v>0</v>
      </c>
      <c r="J209" s="34">
        <f t="shared" si="65"/>
        <v>0</v>
      </c>
      <c r="K209" s="34">
        <f t="shared" si="66"/>
        <v>0</v>
      </c>
      <c r="L209" s="34">
        <f t="shared" si="67"/>
        <v>0</v>
      </c>
    </row>
    <row r="210" spans="2:12" ht="15" customHeight="1" x14ac:dyDescent="0.25">
      <c r="B210" s="61" t="s">
        <v>86</v>
      </c>
      <c r="C210" s="61"/>
      <c r="D210" s="61"/>
      <c r="E210" s="61"/>
      <c r="F210" s="61"/>
      <c r="G210" s="61"/>
      <c r="J210" s="35">
        <f>SUM(J200:J209)</f>
        <v>0</v>
      </c>
      <c r="K210" s="35">
        <f>SUM(K200:K209)</f>
        <v>0</v>
      </c>
      <c r="L210" s="35">
        <f>SUM(L200:L209)</f>
        <v>0</v>
      </c>
    </row>
    <row r="212" spans="2:12" ht="15" customHeight="1" x14ac:dyDescent="0.25">
      <c r="B212" s="61" t="s">
        <v>87</v>
      </c>
      <c r="C212" s="61"/>
      <c r="D212" s="61"/>
      <c r="E212" s="61"/>
      <c r="F212" s="61"/>
      <c r="G212" s="61"/>
      <c r="H212" s="61"/>
      <c r="I212" s="61"/>
      <c r="J212" s="61"/>
      <c r="K212" s="61"/>
      <c r="L212" s="61"/>
    </row>
    <row r="213" spans="2:12" ht="22.5" x14ac:dyDescent="0.25">
      <c r="B213" s="7" t="s">
        <v>88</v>
      </c>
      <c r="C213" s="7" t="s">
        <v>68</v>
      </c>
      <c r="D213" s="7" t="s">
        <v>79</v>
      </c>
      <c r="E213" s="7" t="s">
        <v>70</v>
      </c>
      <c r="F213" s="7" t="s">
        <v>71</v>
      </c>
      <c r="G213" s="7" t="s">
        <v>72</v>
      </c>
      <c r="H213" s="7" t="s">
        <v>83</v>
      </c>
      <c r="I213" s="7" t="s">
        <v>84</v>
      </c>
      <c r="J213" s="7" t="s">
        <v>75</v>
      </c>
    </row>
    <row r="214" spans="2:12" x14ac:dyDescent="0.25">
      <c r="B214" s="42" t="s">
        <v>85</v>
      </c>
      <c r="C214" s="42"/>
      <c r="D214" s="42" t="s">
        <v>85</v>
      </c>
      <c r="E214" s="42" t="s">
        <v>85</v>
      </c>
      <c r="F214" s="42" t="s">
        <v>85</v>
      </c>
      <c r="G214" s="33">
        <v>0</v>
      </c>
      <c r="H214" s="34">
        <f t="shared" ref="H214" si="68">IF(D214="RI",G214,0)</f>
        <v>0</v>
      </c>
      <c r="I214" s="34">
        <f t="shared" ref="I214:I223" si="69">IF(D214="SS",G214,0)</f>
        <v>0</v>
      </c>
      <c r="J214" s="34">
        <f>IF(OR(D214="-",E214="-",F214="-",G214="-"),0,(H214+I214))</f>
        <v>0</v>
      </c>
    </row>
    <row r="215" spans="2:12" x14ac:dyDescent="0.25">
      <c r="B215" s="42" t="s">
        <v>85</v>
      </c>
      <c r="C215" s="42"/>
      <c r="D215" s="42" t="s">
        <v>85</v>
      </c>
      <c r="E215" s="42" t="s">
        <v>85</v>
      </c>
      <c r="F215" s="42" t="s">
        <v>85</v>
      </c>
      <c r="G215" s="33">
        <v>0</v>
      </c>
      <c r="H215" s="34">
        <f>IF(D215="RI",G215,0)</f>
        <v>0</v>
      </c>
      <c r="I215" s="34">
        <f t="shared" si="69"/>
        <v>0</v>
      </c>
      <c r="J215" s="34">
        <f t="shared" ref="J215:J223" si="70">IF(OR(D215="-",E215="-",F215="-",G215="-"),0,(H215+I215))</f>
        <v>0</v>
      </c>
    </row>
    <row r="216" spans="2:12" x14ac:dyDescent="0.25">
      <c r="B216" s="42" t="s">
        <v>85</v>
      </c>
      <c r="C216" s="42"/>
      <c r="D216" s="42" t="s">
        <v>85</v>
      </c>
      <c r="E216" s="42" t="s">
        <v>85</v>
      </c>
      <c r="F216" s="42" t="s">
        <v>85</v>
      </c>
      <c r="G216" s="33">
        <v>0</v>
      </c>
      <c r="H216" s="34">
        <f t="shared" ref="H216:H223" si="71">IF(D216="RI",G216,0)</f>
        <v>0</v>
      </c>
      <c r="I216" s="34">
        <f t="shared" si="69"/>
        <v>0</v>
      </c>
      <c r="J216" s="34">
        <f t="shared" si="70"/>
        <v>0</v>
      </c>
    </row>
    <row r="217" spans="2:12" x14ac:dyDescent="0.25">
      <c r="B217" s="42" t="s">
        <v>85</v>
      </c>
      <c r="C217" s="42"/>
      <c r="D217" s="42" t="s">
        <v>85</v>
      </c>
      <c r="E217" s="42" t="s">
        <v>85</v>
      </c>
      <c r="F217" s="42" t="s">
        <v>85</v>
      </c>
      <c r="G217" s="33">
        <v>0</v>
      </c>
      <c r="H217" s="34">
        <f t="shared" si="71"/>
        <v>0</v>
      </c>
      <c r="I217" s="34">
        <f t="shared" si="69"/>
        <v>0</v>
      </c>
      <c r="J217" s="34">
        <f t="shared" si="70"/>
        <v>0</v>
      </c>
    </row>
    <row r="218" spans="2:12" x14ac:dyDescent="0.25">
      <c r="B218" s="42" t="s">
        <v>85</v>
      </c>
      <c r="C218" s="42"/>
      <c r="D218" s="42" t="s">
        <v>85</v>
      </c>
      <c r="E218" s="42" t="s">
        <v>85</v>
      </c>
      <c r="F218" s="42" t="s">
        <v>85</v>
      </c>
      <c r="G218" s="33">
        <v>0</v>
      </c>
      <c r="H218" s="34">
        <f t="shared" si="71"/>
        <v>0</v>
      </c>
      <c r="I218" s="34">
        <f t="shared" si="69"/>
        <v>0</v>
      </c>
      <c r="J218" s="34">
        <f t="shared" si="70"/>
        <v>0</v>
      </c>
    </row>
    <row r="219" spans="2:12" x14ac:dyDescent="0.25">
      <c r="B219" s="42" t="s">
        <v>85</v>
      </c>
      <c r="C219" s="42"/>
      <c r="D219" s="42" t="s">
        <v>85</v>
      </c>
      <c r="E219" s="42" t="s">
        <v>85</v>
      </c>
      <c r="F219" s="42" t="s">
        <v>85</v>
      </c>
      <c r="G219" s="33">
        <v>0</v>
      </c>
      <c r="H219" s="34">
        <f t="shared" si="71"/>
        <v>0</v>
      </c>
      <c r="I219" s="34">
        <f t="shared" si="69"/>
        <v>0</v>
      </c>
      <c r="J219" s="34">
        <f t="shared" si="70"/>
        <v>0</v>
      </c>
    </row>
    <row r="220" spans="2:12" x14ac:dyDescent="0.25">
      <c r="B220" s="42" t="s">
        <v>85</v>
      </c>
      <c r="C220" s="42"/>
      <c r="D220" s="42" t="s">
        <v>85</v>
      </c>
      <c r="E220" s="42" t="s">
        <v>85</v>
      </c>
      <c r="F220" s="42" t="s">
        <v>85</v>
      </c>
      <c r="G220" s="33">
        <v>0</v>
      </c>
      <c r="H220" s="34">
        <f t="shared" si="71"/>
        <v>0</v>
      </c>
      <c r="I220" s="34">
        <f t="shared" si="69"/>
        <v>0</v>
      </c>
      <c r="J220" s="34">
        <f t="shared" si="70"/>
        <v>0</v>
      </c>
    </row>
    <row r="221" spans="2:12" x14ac:dyDescent="0.25">
      <c r="B221" s="42" t="s">
        <v>85</v>
      </c>
      <c r="C221" s="42"/>
      <c r="D221" s="42" t="s">
        <v>85</v>
      </c>
      <c r="E221" s="42" t="s">
        <v>85</v>
      </c>
      <c r="F221" s="42" t="s">
        <v>85</v>
      </c>
      <c r="G221" s="33">
        <v>0</v>
      </c>
      <c r="H221" s="34">
        <f t="shared" si="71"/>
        <v>0</v>
      </c>
      <c r="I221" s="34">
        <f t="shared" si="69"/>
        <v>0</v>
      </c>
      <c r="J221" s="34">
        <f t="shared" si="70"/>
        <v>0</v>
      </c>
    </row>
    <row r="222" spans="2:12" x14ac:dyDescent="0.25">
      <c r="B222" s="42" t="s">
        <v>85</v>
      </c>
      <c r="C222" s="42"/>
      <c r="D222" s="42" t="s">
        <v>85</v>
      </c>
      <c r="E222" s="42" t="s">
        <v>85</v>
      </c>
      <c r="F222" s="42" t="s">
        <v>85</v>
      </c>
      <c r="G222" s="33">
        <v>0</v>
      </c>
      <c r="H222" s="34">
        <f t="shared" si="71"/>
        <v>0</v>
      </c>
      <c r="I222" s="34">
        <f t="shared" si="69"/>
        <v>0</v>
      </c>
      <c r="J222" s="34">
        <f t="shared" si="70"/>
        <v>0</v>
      </c>
    </row>
    <row r="223" spans="2:12" x14ac:dyDescent="0.25">
      <c r="B223" s="42" t="s">
        <v>85</v>
      </c>
      <c r="C223" s="42"/>
      <c r="D223" s="42" t="s">
        <v>85</v>
      </c>
      <c r="E223" s="42" t="s">
        <v>85</v>
      </c>
      <c r="F223" s="42" t="s">
        <v>85</v>
      </c>
      <c r="G223" s="33">
        <v>0</v>
      </c>
      <c r="H223" s="34">
        <f t="shared" si="71"/>
        <v>0</v>
      </c>
      <c r="I223" s="34">
        <f t="shared" si="69"/>
        <v>0</v>
      </c>
      <c r="J223" s="34">
        <f t="shared" si="70"/>
        <v>0</v>
      </c>
    </row>
    <row r="224" spans="2:12" ht="15" customHeight="1" x14ac:dyDescent="0.25">
      <c r="B224" s="61" t="s">
        <v>89</v>
      </c>
      <c r="C224" s="61"/>
      <c r="D224" s="61"/>
      <c r="E224" s="61"/>
      <c r="F224" s="61"/>
      <c r="H224" s="35">
        <f>SUM(H214:H223)</f>
        <v>0</v>
      </c>
      <c r="I224" s="35">
        <f>SUM(I214:I223)</f>
        <v>0</v>
      </c>
      <c r="J224" s="35">
        <f>SUM(J214:J223)</f>
        <v>0</v>
      </c>
    </row>
    <row r="227" spans="2:12" ht="24" x14ac:dyDescent="0.25">
      <c r="B227" s="46" t="s">
        <v>180</v>
      </c>
      <c r="C227" s="42" t="s">
        <v>85</v>
      </c>
      <c r="D227" s="42" t="s">
        <v>64</v>
      </c>
      <c r="E227" s="41" t="s">
        <v>65</v>
      </c>
      <c r="F227" s="62"/>
      <c r="G227" s="62"/>
    </row>
    <row r="228" spans="2:12" ht="15" customHeight="1" x14ac:dyDescent="0.25">
      <c r="B228" s="61" t="s">
        <v>66</v>
      </c>
      <c r="C228" s="61"/>
      <c r="D228" s="61"/>
      <c r="E228" s="61"/>
      <c r="F228" s="61"/>
      <c r="G228" s="61"/>
      <c r="H228" s="61"/>
      <c r="I228" s="61"/>
      <c r="J228" s="61"/>
      <c r="K228" s="61"/>
      <c r="L228" s="61"/>
    </row>
    <row r="229" spans="2:12" ht="22.5" x14ac:dyDescent="0.25">
      <c r="B229" s="7" t="s">
        <v>67</v>
      </c>
      <c r="C229" s="7" t="s">
        <v>68</v>
      </c>
      <c r="D229" s="7" t="s">
        <v>69</v>
      </c>
      <c r="E229" s="7" t="s">
        <v>70</v>
      </c>
      <c r="F229" s="7" t="s">
        <v>71</v>
      </c>
      <c r="G229" s="7" t="s">
        <v>72</v>
      </c>
      <c r="H229" s="7" t="s">
        <v>73</v>
      </c>
      <c r="I229" s="7" t="s">
        <v>74</v>
      </c>
      <c r="J229" s="7" t="s">
        <v>75</v>
      </c>
    </row>
    <row r="230" spans="2:12" x14ac:dyDescent="0.25">
      <c r="B230" s="42" t="s">
        <v>133</v>
      </c>
      <c r="C230" s="42"/>
      <c r="D230" s="42"/>
      <c r="E230" s="42" t="s">
        <v>85</v>
      </c>
      <c r="F230" s="42" t="s">
        <v>85</v>
      </c>
      <c r="G230" s="33">
        <v>0</v>
      </c>
      <c r="H230" s="34">
        <f t="shared" ref="H230:H239" si="72">IF(B230="Attivo materiale",G230,0)</f>
        <v>0</v>
      </c>
      <c r="I230" s="34">
        <f t="shared" ref="I230:I239" si="73">IF(B230="Attivo immateriale",G230,0)</f>
        <v>0</v>
      </c>
      <c r="J230" s="34">
        <f>IF(OR(E230="-",F230="-",G230="-"),0,(H230+I230))</f>
        <v>0</v>
      </c>
    </row>
    <row r="231" spans="2:12" x14ac:dyDescent="0.25">
      <c r="B231" s="42"/>
      <c r="C231" s="42"/>
      <c r="D231" s="42"/>
      <c r="E231" s="42" t="s">
        <v>85</v>
      </c>
      <c r="F231" s="42" t="s">
        <v>85</v>
      </c>
      <c r="G231" s="33">
        <v>0</v>
      </c>
      <c r="H231" s="34">
        <f t="shared" si="72"/>
        <v>0</v>
      </c>
      <c r="I231" s="34">
        <f t="shared" si="73"/>
        <v>0</v>
      </c>
      <c r="J231" s="34">
        <f t="shared" ref="J231:J239" si="74">IF(OR(E231="-",F231="-",G231="-"),0,(H231+I231))</f>
        <v>0</v>
      </c>
    </row>
    <row r="232" spans="2:12" x14ac:dyDescent="0.25">
      <c r="B232" s="42"/>
      <c r="C232" s="42"/>
      <c r="D232" s="42"/>
      <c r="E232" s="42" t="s">
        <v>85</v>
      </c>
      <c r="F232" s="42" t="s">
        <v>85</v>
      </c>
      <c r="G232" s="33">
        <v>0</v>
      </c>
      <c r="H232" s="34">
        <f t="shared" si="72"/>
        <v>0</v>
      </c>
      <c r="I232" s="34">
        <f t="shared" si="73"/>
        <v>0</v>
      </c>
      <c r="J232" s="34">
        <f t="shared" si="74"/>
        <v>0</v>
      </c>
    </row>
    <row r="233" spans="2:12" x14ac:dyDescent="0.25">
      <c r="B233" s="42"/>
      <c r="C233" s="42"/>
      <c r="D233" s="42"/>
      <c r="E233" s="42" t="s">
        <v>85</v>
      </c>
      <c r="F233" s="42" t="s">
        <v>85</v>
      </c>
      <c r="G233" s="33">
        <v>0</v>
      </c>
      <c r="H233" s="34">
        <f t="shared" si="72"/>
        <v>0</v>
      </c>
      <c r="I233" s="34">
        <f t="shared" si="73"/>
        <v>0</v>
      </c>
      <c r="J233" s="34">
        <f t="shared" si="74"/>
        <v>0</v>
      </c>
    </row>
    <row r="234" spans="2:12" x14ac:dyDescent="0.25">
      <c r="B234" s="42"/>
      <c r="C234" s="42"/>
      <c r="D234" s="42"/>
      <c r="E234" s="42" t="s">
        <v>85</v>
      </c>
      <c r="F234" s="42" t="s">
        <v>85</v>
      </c>
      <c r="G234" s="33">
        <v>0</v>
      </c>
      <c r="H234" s="34">
        <f t="shared" si="72"/>
        <v>0</v>
      </c>
      <c r="I234" s="34">
        <f t="shared" si="73"/>
        <v>0</v>
      </c>
      <c r="J234" s="34">
        <f t="shared" si="74"/>
        <v>0</v>
      </c>
    </row>
    <row r="235" spans="2:12" x14ac:dyDescent="0.25">
      <c r="B235" s="42"/>
      <c r="C235" s="42"/>
      <c r="D235" s="42"/>
      <c r="E235" s="42" t="s">
        <v>85</v>
      </c>
      <c r="F235" s="42" t="s">
        <v>85</v>
      </c>
      <c r="G235" s="33">
        <v>0</v>
      </c>
      <c r="H235" s="34">
        <f t="shared" si="72"/>
        <v>0</v>
      </c>
      <c r="I235" s="34">
        <f t="shared" si="73"/>
        <v>0</v>
      </c>
      <c r="J235" s="34">
        <f t="shared" si="74"/>
        <v>0</v>
      </c>
    </row>
    <row r="236" spans="2:12" x14ac:dyDescent="0.25">
      <c r="B236" s="42"/>
      <c r="C236" s="42"/>
      <c r="D236" s="42"/>
      <c r="E236" s="42" t="s">
        <v>85</v>
      </c>
      <c r="F236" s="42" t="s">
        <v>85</v>
      </c>
      <c r="G236" s="33">
        <v>0</v>
      </c>
      <c r="H236" s="34">
        <f t="shared" si="72"/>
        <v>0</v>
      </c>
      <c r="I236" s="34">
        <f t="shared" si="73"/>
        <v>0</v>
      </c>
      <c r="J236" s="34">
        <f t="shared" si="74"/>
        <v>0</v>
      </c>
    </row>
    <row r="237" spans="2:12" x14ac:dyDescent="0.25">
      <c r="B237" s="42"/>
      <c r="C237" s="42"/>
      <c r="D237" s="42"/>
      <c r="E237" s="42" t="s">
        <v>85</v>
      </c>
      <c r="F237" s="42" t="s">
        <v>85</v>
      </c>
      <c r="G237" s="33">
        <v>0</v>
      </c>
      <c r="H237" s="34">
        <f t="shared" si="72"/>
        <v>0</v>
      </c>
      <c r="I237" s="34">
        <f t="shared" si="73"/>
        <v>0</v>
      </c>
      <c r="J237" s="34">
        <f t="shared" si="74"/>
        <v>0</v>
      </c>
    </row>
    <row r="238" spans="2:12" x14ac:dyDescent="0.25">
      <c r="B238" s="42"/>
      <c r="C238" s="42"/>
      <c r="D238" s="42"/>
      <c r="E238" s="42" t="s">
        <v>85</v>
      </c>
      <c r="F238" s="42" t="s">
        <v>85</v>
      </c>
      <c r="G238" s="33">
        <v>0</v>
      </c>
      <c r="H238" s="34">
        <f t="shared" si="72"/>
        <v>0</v>
      </c>
      <c r="I238" s="34">
        <f t="shared" si="73"/>
        <v>0</v>
      </c>
      <c r="J238" s="34">
        <f t="shared" si="74"/>
        <v>0</v>
      </c>
    </row>
    <row r="239" spans="2:12" x14ac:dyDescent="0.25">
      <c r="B239" s="42"/>
      <c r="C239" s="42"/>
      <c r="D239" s="42"/>
      <c r="E239" s="42" t="s">
        <v>85</v>
      </c>
      <c r="F239" s="42" t="s">
        <v>85</v>
      </c>
      <c r="G239" s="33">
        <v>0</v>
      </c>
      <c r="H239" s="34">
        <f t="shared" si="72"/>
        <v>0</v>
      </c>
      <c r="I239" s="34">
        <f t="shared" si="73"/>
        <v>0</v>
      </c>
      <c r="J239" s="34">
        <f t="shared" si="74"/>
        <v>0</v>
      </c>
    </row>
    <row r="240" spans="2:12" ht="15" customHeight="1" x14ac:dyDescent="0.25">
      <c r="B240" s="61" t="s">
        <v>76</v>
      </c>
      <c r="C240" s="61"/>
      <c r="D240" s="61"/>
      <c r="E240" s="61"/>
      <c r="F240" s="61"/>
      <c r="H240" s="30">
        <f>SUM(H230:H239)</f>
        <v>0</v>
      </c>
      <c r="I240" s="30">
        <f>SUM(I230:I239)</f>
        <v>0</v>
      </c>
      <c r="J240" s="30">
        <f>SUM(J230:J239)</f>
        <v>0</v>
      </c>
    </row>
    <row r="242" spans="2:12" ht="15" customHeight="1" x14ac:dyDescent="0.25">
      <c r="B242" s="61" t="s">
        <v>77</v>
      </c>
      <c r="C242" s="61"/>
      <c r="D242" s="61"/>
      <c r="E242" s="61"/>
      <c r="F242" s="61"/>
      <c r="G242" s="61"/>
      <c r="H242" s="61"/>
      <c r="I242" s="61"/>
      <c r="J242" s="61"/>
      <c r="K242" s="61"/>
      <c r="L242" s="61"/>
    </row>
    <row r="243" spans="2:12" ht="22.5" x14ac:dyDescent="0.25">
      <c r="B243" s="7" t="s">
        <v>78</v>
      </c>
      <c r="C243" s="7" t="s">
        <v>68</v>
      </c>
      <c r="D243" s="7" t="s">
        <v>79</v>
      </c>
      <c r="E243" s="7" t="s">
        <v>70</v>
      </c>
      <c r="F243" s="7" t="s">
        <v>71</v>
      </c>
      <c r="G243" s="7" t="s">
        <v>80</v>
      </c>
      <c r="H243" s="7" t="s">
        <v>81</v>
      </c>
      <c r="I243" s="7" t="s">
        <v>82</v>
      </c>
      <c r="J243" s="7" t="s">
        <v>83</v>
      </c>
      <c r="K243" s="7" t="s">
        <v>84</v>
      </c>
      <c r="L243" s="7" t="s">
        <v>75</v>
      </c>
    </row>
    <row r="244" spans="2:12" x14ac:dyDescent="0.25">
      <c r="B244" s="42"/>
      <c r="C244" s="42"/>
      <c r="D244" s="42" t="s">
        <v>85</v>
      </c>
      <c r="E244" s="42" t="s">
        <v>85</v>
      </c>
      <c r="F244" s="42" t="s">
        <v>85</v>
      </c>
      <c r="G244" s="42" t="s">
        <v>85</v>
      </c>
      <c r="H244" s="34">
        <f>IFERROR(INDEX(Dati!$O$2:$O$10,MATCH(G244,Dati!$N$2:$N$10,0)),0)</f>
        <v>0</v>
      </c>
      <c r="I244" s="54">
        <v>0</v>
      </c>
      <c r="J244" s="34">
        <f t="shared" ref="J244:J253" si="75">IF(D244="RI",H244*I244,0)</f>
        <v>0</v>
      </c>
      <c r="K244" s="34">
        <f t="shared" ref="K244:K253" si="76">IF(D244="SS",H244*I244,0)</f>
        <v>0</v>
      </c>
      <c r="L244" s="34">
        <f>IF(OR(D244="-",E244="-",F244="-",G244="-",I244="-"),0,(J244+K244))</f>
        <v>0</v>
      </c>
    </row>
    <row r="245" spans="2:12" x14ac:dyDescent="0.25">
      <c r="B245" s="42"/>
      <c r="C245" s="42"/>
      <c r="D245" s="42" t="s">
        <v>85</v>
      </c>
      <c r="E245" s="42" t="s">
        <v>85</v>
      </c>
      <c r="F245" s="42" t="s">
        <v>85</v>
      </c>
      <c r="G245" s="42" t="s">
        <v>85</v>
      </c>
      <c r="H245" s="34">
        <f>IFERROR(INDEX(Dati!$O$2:$O$10,MATCH(G245,Dati!$N$2:$N$10,0)),0)</f>
        <v>0</v>
      </c>
      <c r="I245" s="54">
        <v>0</v>
      </c>
      <c r="J245" s="34">
        <f t="shared" si="75"/>
        <v>0</v>
      </c>
      <c r="K245" s="34">
        <f t="shared" si="76"/>
        <v>0</v>
      </c>
      <c r="L245" s="34">
        <f t="shared" ref="L245:L253" si="77">IF(OR(D245="-",E245="-",F245="-",G245="-",I245="-"),0,(J245+K245))</f>
        <v>0</v>
      </c>
    </row>
    <row r="246" spans="2:12" x14ac:dyDescent="0.25">
      <c r="B246" s="42"/>
      <c r="C246" s="42"/>
      <c r="D246" s="42" t="s">
        <v>85</v>
      </c>
      <c r="E246" s="42" t="s">
        <v>85</v>
      </c>
      <c r="F246" s="42" t="s">
        <v>85</v>
      </c>
      <c r="G246" s="42" t="s">
        <v>85</v>
      </c>
      <c r="H246" s="34">
        <f>IFERROR(INDEX(Dati!$O$2:$O$10,MATCH(G246,Dati!$N$2:$N$10,0)),0)</f>
        <v>0</v>
      </c>
      <c r="I246" s="54">
        <v>0</v>
      </c>
      <c r="J246" s="34">
        <f t="shared" si="75"/>
        <v>0</v>
      </c>
      <c r="K246" s="34">
        <f t="shared" si="76"/>
        <v>0</v>
      </c>
      <c r="L246" s="34">
        <f t="shared" si="77"/>
        <v>0</v>
      </c>
    </row>
    <row r="247" spans="2:12" x14ac:dyDescent="0.25">
      <c r="B247" s="42"/>
      <c r="C247" s="42"/>
      <c r="D247" s="42" t="s">
        <v>85</v>
      </c>
      <c r="E247" s="42" t="s">
        <v>85</v>
      </c>
      <c r="F247" s="42" t="s">
        <v>85</v>
      </c>
      <c r="G247" s="42" t="s">
        <v>85</v>
      </c>
      <c r="H247" s="34">
        <f>IFERROR(INDEX(Dati!$O$2:$O$10,MATCH(G247,Dati!$N$2:$N$10,0)),0)</f>
        <v>0</v>
      </c>
      <c r="I247" s="54">
        <v>0</v>
      </c>
      <c r="J247" s="34">
        <f t="shared" si="75"/>
        <v>0</v>
      </c>
      <c r="K247" s="34">
        <f t="shared" si="76"/>
        <v>0</v>
      </c>
      <c r="L247" s="34">
        <f t="shared" si="77"/>
        <v>0</v>
      </c>
    </row>
    <row r="248" spans="2:12" x14ac:dyDescent="0.25">
      <c r="B248" s="42"/>
      <c r="C248" s="42"/>
      <c r="D248" s="42" t="s">
        <v>85</v>
      </c>
      <c r="E248" s="42" t="s">
        <v>85</v>
      </c>
      <c r="F248" s="42" t="s">
        <v>85</v>
      </c>
      <c r="G248" s="42" t="s">
        <v>85</v>
      </c>
      <c r="H248" s="34">
        <f>IFERROR(INDEX(Dati!$O$2:$O$10,MATCH(G248,Dati!$N$2:$N$10,0)),0)</f>
        <v>0</v>
      </c>
      <c r="I248" s="54">
        <v>0</v>
      </c>
      <c r="J248" s="34">
        <f t="shared" si="75"/>
        <v>0</v>
      </c>
      <c r="K248" s="34">
        <f t="shared" si="76"/>
        <v>0</v>
      </c>
      <c r="L248" s="34">
        <f t="shared" si="77"/>
        <v>0</v>
      </c>
    </row>
    <row r="249" spans="2:12" x14ac:dyDescent="0.25">
      <c r="B249" s="42"/>
      <c r="C249" s="42"/>
      <c r="D249" s="42" t="s">
        <v>85</v>
      </c>
      <c r="E249" s="42" t="s">
        <v>85</v>
      </c>
      <c r="F249" s="42" t="s">
        <v>85</v>
      </c>
      <c r="G249" s="42" t="s">
        <v>85</v>
      </c>
      <c r="H249" s="34">
        <f>IFERROR(INDEX(Dati!$O$2:$O$10,MATCH(G249,Dati!$N$2:$N$10,0)),0)</f>
        <v>0</v>
      </c>
      <c r="I249" s="54">
        <v>0</v>
      </c>
      <c r="J249" s="34">
        <f t="shared" si="75"/>
        <v>0</v>
      </c>
      <c r="K249" s="34">
        <f t="shared" si="76"/>
        <v>0</v>
      </c>
      <c r="L249" s="34">
        <f t="shared" si="77"/>
        <v>0</v>
      </c>
    </row>
    <row r="250" spans="2:12" x14ac:dyDescent="0.25">
      <c r="B250" s="42"/>
      <c r="C250" s="42"/>
      <c r="D250" s="42" t="s">
        <v>85</v>
      </c>
      <c r="E250" s="42" t="s">
        <v>85</v>
      </c>
      <c r="F250" s="42" t="s">
        <v>85</v>
      </c>
      <c r="G250" s="42" t="s">
        <v>85</v>
      </c>
      <c r="H250" s="34">
        <f>IFERROR(INDEX(Dati!$O$2:$O$10,MATCH(G250,Dati!$N$2:$N$10,0)),0)</f>
        <v>0</v>
      </c>
      <c r="I250" s="54">
        <v>0</v>
      </c>
      <c r="J250" s="34">
        <f t="shared" si="75"/>
        <v>0</v>
      </c>
      <c r="K250" s="34">
        <f t="shared" si="76"/>
        <v>0</v>
      </c>
      <c r="L250" s="34">
        <f t="shared" si="77"/>
        <v>0</v>
      </c>
    </row>
    <row r="251" spans="2:12" x14ac:dyDescent="0.25">
      <c r="B251" s="42"/>
      <c r="C251" s="42"/>
      <c r="D251" s="42" t="s">
        <v>85</v>
      </c>
      <c r="E251" s="42" t="s">
        <v>85</v>
      </c>
      <c r="F251" s="42" t="s">
        <v>85</v>
      </c>
      <c r="G251" s="42" t="s">
        <v>85</v>
      </c>
      <c r="H251" s="34">
        <f>IFERROR(INDEX(Dati!$O$2:$O$10,MATCH(G251,Dati!$N$2:$N$10,0)),0)</f>
        <v>0</v>
      </c>
      <c r="I251" s="54">
        <v>0</v>
      </c>
      <c r="J251" s="34">
        <f t="shared" si="75"/>
        <v>0</v>
      </c>
      <c r="K251" s="34">
        <f t="shared" si="76"/>
        <v>0</v>
      </c>
      <c r="L251" s="34">
        <f t="shared" si="77"/>
        <v>0</v>
      </c>
    </row>
    <row r="252" spans="2:12" x14ac:dyDescent="0.25">
      <c r="B252" s="42"/>
      <c r="C252" s="42"/>
      <c r="D252" s="42" t="s">
        <v>85</v>
      </c>
      <c r="E252" s="42" t="s">
        <v>85</v>
      </c>
      <c r="F252" s="42" t="s">
        <v>85</v>
      </c>
      <c r="G252" s="42" t="s">
        <v>85</v>
      </c>
      <c r="H252" s="34">
        <f>IFERROR(INDEX(Dati!$O$2:$O$10,MATCH(G252,Dati!$N$2:$N$10,0)),0)</f>
        <v>0</v>
      </c>
      <c r="I252" s="54">
        <v>0</v>
      </c>
      <c r="J252" s="34">
        <f t="shared" si="75"/>
        <v>0</v>
      </c>
      <c r="K252" s="34">
        <f t="shared" si="76"/>
        <v>0</v>
      </c>
      <c r="L252" s="34">
        <f t="shared" si="77"/>
        <v>0</v>
      </c>
    </row>
    <row r="253" spans="2:12" x14ac:dyDescent="0.25">
      <c r="B253" s="42"/>
      <c r="C253" s="42"/>
      <c r="D253" s="42" t="s">
        <v>85</v>
      </c>
      <c r="E253" s="42" t="s">
        <v>85</v>
      </c>
      <c r="F253" s="42" t="s">
        <v>85</v>
      </c>
      <c r="G253" s="42" t="s">
        <v>85</v>
      </c>
      <c r="H253" s="34">
        <f>IFERROR(INDEX(Dati!$O$2:$O$10,MATCH(G253,Dati!$N$2:$N$10,0)),0)</f>
        <v>0</v>
      </c>
      <c r="I253" s="54">
        <v>0</v>
      </c>
      <c r="J253" s="34">
        <f t="shared" si="75"/>
        <v>0</v>
      </c>
      <c r="K253" s="34">
        <f t="shared" si="76"/>
        <v>0</v>
      </c>
      <c r="L253" s="34">
        <f t="shared" si="77"/>
        <v>0</v>
      </c>
    </row>
    <row r="254" spans="2:12" ht="15" customHeight="1" x14ac:dyDescent="0.25">
      <c r="B254" s="61" t="s">
        <v>86</v>
      </c>
      <c r="C254" s="61"/>
      <c r="D254" s="61"/>
      <c r="E254" s="61"/>
      <c r="F254" s="61"/>
      <c r="G254" s="61"/>
      <c r="J254" s="35">
        <f>SUM(J244:J253)</f>
        <v>0</v>
      </c>
      <c r="K254" s="35">
        <f>SUM(K244:K253)</f>
        <v>0</v>
      </c>
      <c r="L254" s="35">
        <f>SUM(L244:L253)</f>
        <v>0</v>
      </c>
    </row>
    <row r="256" spans="2:12" ht="15" customHeight="1" x14ac:dyDescent="0.25">
      <c r="B256" s="61" t="s">
        <v>87</v>
      </c>
      <c r="C256" s="61"/>
      <c r="D256" s="61"/>
      <c r="E256" s="61"/>
      <c r="F256" s="61"/>
      <c r="G256" s="61"/>
      <c r="H256" s="61"/>
      <c r="I256" s="61"/>
      <c r="J256" s="61"/>
      <c r="K256" s="61"/>
      <c r="L256" s="61"/>
    </row>
    <row r="257" spans="2:12" ht="22.5" x14ac:dyDescent="0.25">
      <c r="B257" s="7" t="s">
        <v>88</v>
      </c>
      <c r="C257" s="7" t="s">
        <v>68</v>
      </c>
      <c r="D257" s="7" t="s">
        <v>79</v>
      </c>
      <c r="E257" s="7" t="s">
        <v>70</v>
      </c>
      <c r="F257" s="7" t="s">
        <v>71</v>
      </c>
      <c r="G257" s="7" t="s">
        <v>72</v>
      </c>
      <c r="H257" s="7" t="s">
        <v>83</v>
      </c>
      <c r="I257" s="7" t="s">
        <v>84</v>
      </c>
      <c r="J257" s="7" t="s">
        <v>75</v>
      </c>
    </row>
    <row r="258" spans="2:12" x14ac:dyDescent="0.25">
      <c r="B258" s="42" t="s">
        <v>85</v>
      </c>
      <c r="C258" s="42"/>
      <c r="D258" s="42" t="s">
        <v>85</v>
      </c>
      <c r="E258" s="42" t="s">
        <v>85</v>
      </c>
      <c r="F258" s="42" t="s">
        <v>85</v>
      </c>
      <c r="G258" s="33">
        <v>0</v>
      </c>
      <c r="H258" s="34">
        <f t="shared" ref="H258" si="78">IF(D258="RI",G258,0)</f>
        <v>0</v>
      </c>
      <c r="I258" s="34">
        <f t="shared" ref="I258:I267" si="79">IF(D258="SS",G258,0)</f>
        <v>0</v>
      </c>
      <c r="J258" s="34">
        <f>IF(OR(D258="-",E258="-",F258="-",G258="-"),0,(H258+I258))</f>
        <v>0</v>
      </c>
    </row>
    <row r="259" spans="2:12" x14ac:dyDescent="0.25">
      <c r="B259" s="42" t="s">
        <v>85</v>
      </c>
      <c r="C259" s="42"/>
      <c r="D259" s="42" t="s">
        <v>85</v>
      </c>
      <c r="E259" s="42" t="s">
        <v>85</v>
      </c>
      <c r="F259" s="42" t="s">
        <v>85</v>
      </c>
      <c r="G259" s="33">
        <v>0</v>
      </c>
      <c r="H259" s="34">
        <f>IF(D259="RI",G259,0)</f>
        <v>0</v>
      </c>
      <c r="I259" s="34">
        <f t="shared" si="79"/>
        <v>0</v>
      </c>
      <c r="J259" s="34">
        <f t="shared" ref="J259:J267" si="80">IF(OR(D259="-",E259="-",F259="-",G259="-"),0,(H259+I259))</f>
        <v>0</v>
      </c>
    </row>
    <row r="260" spans="2:12" x14ac:dyDescent="0.25">
      <c r="B260" s="42" t="s">
        <v>85</v>
      </c>
      <c r="C260" s="42"/>
      <c r="D260" s="42" t="s">
        <v>85</v>
      </c>
      <c r="E260" s="42" t="s">
        <v>85</v>
      </c>
      <c r="F260" s="42" t="s">
        <v>85</v>
      </c>
      <c r="G260" s="33">
        <v>0</v>
      </c>
      <c r="H260" s="34">
        <f t="shared" ref="H260:H267" si="81">IF(D260="RI",G260,0)</f>
        <v>0</v>
      </c>
      <c r="I260" s="34">
        <f t="shared" si="79"/>
        <v>0</v>
      </c>
      <c r="J260" s="34">
        <f t="shared" si="80"/>
        <v>0</v>
      </c>
    </row>
    <row r="261" spans="2:12" x14ac:dyDescent="0.25">
      <c r="B261" s="42" t="s">
        <v>85</v>
      </c>
      <c r="C261" s="42"/>
      <c r="D261" s="42" t="s">
        <v>85</v>
      </c>
      <c r="E261" s="42" t="s">
        <v>85</v>
      </c>
      <c r="F261" s="42" t="s">
        <v>85</v>
      </c>
      <c r="G261" s="33">
        <v>0</v>
      </c>
      <c r="H261" s="34">
        <f t="shared" si="81"/>
        <v>0</v>
      </c>
      <c r="I261" s="34">
        <f t="shared" si="79"/>
        <v>0</v>
      </c>
      <c r="J261" s="34">
        <f t="shared" si="80"/>
        <v>0</v>
      </c>
    </row>
    <row r="262" spans="2:12" x14ac:dyDescent="0.25">
      <c r="B262" s="42" t="s">
        <v>85</v>
      </c>
      <c r="C262" s="42"/>
      <c r="D262" s="42" t="s">
        <v>85</v>
      </c>
      <c r="E262" s="42" t="s">
        <v>85</v>
      </c>
      <c r="F262" s="42" t="s">
        <v>85</v>
      </c>
      <c r="G262" s="33">
        <v>0</v>
      </c>
      <c r="H262" s="34">
        <f t="shared" si="81"/>
        <v>0</v>
      </c>
      <c r="I262" s="34">
        <f t="shared" si="79"/>
        <v>0</v>
      </c>
      <c r="J262" s="34">
        <f t="shared" si="80"/>
        <v>0</v>
      </c>
    </row>
    <row r="263" spans="2:12" x14ac:dyDescent="0.25">
      <c r="B263" s="42" t="s">
        <v>85</v>
      </c>
      <c r="C263" s="42"/>
      <c r="D263" s="42" t="s">
        <v>85</v>
      </c>
      <c r="E263" s="42" t="s">
        <v>85</v>
      </c>
      <c r="F263" s="42" t="s">
        <v>85</v>
      </c>
      <c r="G263" s="33">
        <v>0</v>
      </c>
      <c r="H263" s="34">
        <f t="shared" si="81"/>
        <v>0</v>
      </c>
      <c r="I263" s="34">
        <f t="shared" si="79"/>
        <v>0</v>
      </c>
      <c r="J263" s="34">
        <f t="shared" si="80"/>
        <v>0</v>
      </c>
    </row>
    <row r="264" spans="2:12" x14ac:dyDescent="0.25">
      <c r="B264" s="42" t="s">
        <v>85</v>
      </c>
      <c r="C264" s="42"/>
      <c r="D264" s="42" t="s">
        <v>85</v>
      </c>
      <c r="E264" s="42" t="s">
        <v>85</v>
      </c>
      <c r="F264" s="42" t="s">
        <v>85</v>
      </c>
      <c r="G264" s="33">
        <v>0</v>
      </c>
      <c r="H264" s="34">
        <f t="shared" si="81"/>
        <v>0</v>
      </c>
      <c r="I264" s="34">
        <f t="shared" si="79"/>
        <v>0</v>
      </c>
      <c r="J264" s="34">
        <f t="shared" si="80"/>
        <v>0</v>
      </c>
    </row>
    <row r="265" spans="2:12" x14ac:dyDescent="0.25">
      <c r="B265" s="42" t="s">
        <v>85</v>
      </c>
      <c r="C265" s="42"/>
      <c r="D265" s="42" t="s">
        <v>85</v>
      </c>
      <c r="E265" s="42" t="s">
        <v>85</v>
      </c>
      <c r="F265" s="42" t="s">
        <v>85</v>
      </c>
      <c r="G265" s="33">
        <v>0</v>
      </c>
      <c r="H265" s="34">
        <f t="shared" si="81"/>
        <v>0</v>
      </c>
      <c r="I265" s="34">
        <f t="shared" si="79"/>
        <v>0</v>
      </c>
      <c r="J265" s="34">
        <f t="shared" si="80"/>
        <v>0</v>
      </c>
    </row>
    <row r="266" spans="2:12" x14ac:dyDescent="0.25">
      <c r="B266" s="42" t="s">
        <v>85</v>
      </c>
      <c r="C266" s="42"/>
      <c r="D266" s="42" t="s">
        <v>85</v>
      </c>
      <c r="E266" s="42" t="s">
        <v>85</v>
      </c>
      <c r="F266" s="42" t="s">
        <v>85</v>
      </c>
      <c r="G266" s="33">
        <v>0</v>
      </c>
      <c r="H266" s="34">
        <f t="shared" si="81"/>
        <v>0</v>
      </c>
      <c r="I266" s="34">
        <f t="shared" si="79"/>
        <v>0</v>
      </c>
      <c r="J266" s="34">
        <f t="shared" si="80"/>
        <v>0</v>
      </c>
    </row>
    <row r="267" spans="2:12" x14ac:dyDescent="0.25">
      <c r="B267" s="42" t="s">
        <v>85</v>
      </c>
      <c r="C267" s="42"/>
      <c r="D267" s="42" t="s">
        <v>85</v>
      </c>
      <c r="E267" s="42" t="s">
        <v>85</v>
      </c>
      <c r="F267" s="42" t="s">
        <v>85</v>
      </c>
      <c r="G267" s="33">
        <v>0</v>
      </c>
      <c r="H267" s="34">
        <f t="shared" si="81"/>
        <v>0</v>
      </c>
      <c r="I267" s="34">
        <f t="shared" si="79"/>
        <v>0</v>
      </c>
      <c r="J267" s="34">
        <f t="shared" si="80"/>
        <v>0</v>
      </c>
    </row>
    <row r="268" spans="2:12" ht="15" customHeight="1" x14ac:dyDescent="0.25">
      <c r="B268" s="61" t="s">
        <v>89</v>
      </c>
      <c r="C268" s="61"/>
      <c r="D268" s="61"/>
      <c r="E268" s="61"/>
      <c r="F268" s="61"/>
      <c r="H268" s="35">
        <f>SUM(H258:H267)</f>
        <v>0</v>
      </c>
      <c r="I268" s="35">
        <f>SUM(I258:I267)</f>
        <v>0</v>
      </c>
      <c r="J268" s="35">
        <f>SUM(J258:J267)</f>
        <v>0</v>
      </c>
    </row>
    <row r="271" spans="2:12" ht="24" x14ac:dyDescent="0.25">
      <c r="B271" s="46" t="s">
        <v>181</v>
      </c>
      <c r="C271" s="42" t="s">
        <v>85</v>
      </c>
      <c r="D271" s="42" t="s">
        <v>64</v>
      </c>
      <c r="E271" s="41" t="s">
        <v>65</v>
      </c>
      <c r="F271" s="62"/>
      <c r="G271" s="62"/>
    </row>
    <row r="272" spans="2:12" ht="15" customHeight="1" x14ac:dyDescent="0.25">
      <c r="B272" s="61" t="s">
        <v>66</v>
      </c>
      <c r="C272" s="61"/>
      <c r="D272" s="61"/>
      <c r="E272" s="61"/>
      <c r="F272" s="61"/>
      <c r="G272" s="61"/>
      <c r="H272" s="61"/>
      <c r="I272" s="61"/>
      <c r="J272" s="61"/>
      <c r="K272" s="61"/>
      <c r="L272" s="61"/>
    </row>
    <row r="273" spans="2:12" ht="22.5" x14ac:dyDescent="0.25">
      <c r="B273" s="7" t="s">
        <v>67</v>
      </c>
      <c r="C273" s="7" t="s">
        <v>68</v>
      </c>
      <c r="D273" s="7" t="s">
        <v>69</v>
      </c>
      <c r="E273" s="7" t="s">
        <v>70</v>
      </c>
      <c r="F273" s="7" t="s">
        <v>71</v>
      </c>
      <c r="G273" s="7" t="s">
        <v>72</v>
      </c>
      <c r="H273" s="7" t="s">
        <v>73</v>
      </c>
      <c r="I273" s="7" t="s">
        <v>74</v>
      </c>
      <c r="J273" s="7" t="s">
        <v>75</v>
      </c>
    </row>
    <row r="274" spans="2:12" x14ac:dyDescent="0.25">
      <c r="B274" s="42"/>
      <c r="C274" s="42"/>
      <c r="D274" s="42"/>
      <c r="E274" s="42" t="s">
        <v>85</v>
      </c>
      <c r="F274" s="42" t="s">
        <v>85</v>
      </c>
      <c r="G274" s="33">
        <v>0</v>
      </c>
      <c r="H274" s="34">
        <f t="shared" ref="H274:H283" si="82">IF(B274="Attivo materiale",G274,0)</f>
        <v>0</v>
      </c>
      <c r="I274" s="34">
        <f t="shared" ref="I274:I283" si="83">IF(B274="Attivo immateriale",G274,0)</f>
        <v>0</v>
      </c>
      <c r="J274" s="34">
        <f>IF(OR(E274="-",F274="-",G274="-"),0,(H274+I274))</f>
        <v>0</v>
      </c>
    </row>
    <row r="275" spans="2:12" x14ac:dyDescent="0.25">
      <c r="B275" s="42"/>
      <c r="C275" s="42"/>
      <c r="D275" s="42"/>
      <c r="E275" s="42" t="s">
        <v>85</v>
      </c>
      <c r="F275" s="42" t="s">
        <v>85</v>
      </c>
      <c r="G275" s="33">
        <v>0</v>
      </c>
      <c r="H275" s="34">
        <f t="shared" si="82"/>
        <v>0</v>
      </c>
      <c r="I275" s="34">
        <f t="shared" si="83"/>
        <v>0</v>
      </c>
      <c r="J275" s="34">
        <f t="shared" ref="J275:J283" si="84">IF(OR(E275="-",F275="-",G275="-"),0,(H275+I275))</f>
        <v>0</v>
      </c>
    </row>
    <row r="276" spans="2:12" x14ac:dyDescent="0.25">
      <c r="B276" s="42"/>
      <c r="C276" s="42"/>
      <c r="D276" s="42"/>
      <c r="E276" s="42" t="s">
        <v>85</v>
      </c>
      <c r="F276" s="42" t="s">
        <v>85</v>
      </c>
      <c r="G276" s="33">
        <v>0</v>
      </c>
      <c r="H276" s="34">
        <f t="shared" si="82"/>
        <v>0</v>
      </c>
      <c r="I276" s="34">
        <f t="shared" si="83"/>
        <v>0</v>
      </c>
      <c r="J276" s="34">
        <f t="shared" si="84"/>
        <v>0</v>
      </c>
    </row>
    <row r="277" spans="2:12" x14ac:dyDescent="0.25">
      <c r="B277" s="42"/>
      <c r="C277" s="42"/>
      <c r="D277" s="42"/>
      <c r="E277" s="42" t="s">
        <v>85</v>
      </c>
      <c r="F277" s="42" t="s">
        <v>85</v>
      </c>
      <c r="G277" s="33">
        <v>0</v>
      </c>
      <c r="H277" s="34">
        <f t="shared" si="82"/>
        <v>0</v>
      </c>
      <c r="I277" s="34">
        <f t="shared" si="83"/>
        <v>0</v>
      </c>
      <c r="J277" s="34">
        <f t="shared" si="84"/>
        <v>0</v>
      </c>
    </row>
    <row r="278" spans="2:12" x14ac:dyDescent="0.25">
      <c r="B278" s="42"/>
      <c r="C278" s="42"/>
      <c r="D278" s="42"/>
      <c r="E278" s="42" t="s">
        <v>85</v>
      </c>
      <c r="F278" s="42" t="s">
        <v>85</v>
      </c>
      <c r="G278" s="33">
        <v>0</v>
      </c>
      <c r="H278" s="34">
        <f t="shared" si="82"/>
        <v>0</v>
      </c>
      <c r="I278" s="34">
        <f t="shared" si="83"/>
        <v>0</v>
      </c>
      <c r="J278" s="34">
        <f t="shared" si="84"/>
        <v>0</v>
      </c>
    </row>
    <row r="279" spans="2:12" x14ac:dyDescent="0.25">
      <c r="B279" s="42"/>
      <c r="C279" s="42"/>
      <c r="D279" s="42"/>
      <c r="E279" s="42" t="s">
        <v>85</v>
      </c>
      <c r="F279" s="42" t="s">
        <v>85</v>
      </c>
      <c r="G279" s="33">
        <v>0</v>
      </c>
      <c r="H279" s="34">
        <f t="shared" si="82"/>
        <v>0</v>
      </c>
      <c r="I279" s="34">
        <f t="shared" si="83"/>
        <v>0</v>
      </c>
      <c r="J279" s="34">
        <f t="shared" si="84"/>
        <v>0</v>
      </c>
    </row>
    <row r="280" spans="2:12" x14ac:dyDescent="0.25">
      <c r="B280" s="42"/>
      <c r="C280" s="42"/>
      <c r="D280" s="42"/>
      <c r="E280" s="42" t="s">
        <v>85</v>
      </c>
      <c r="F280" s="42" t="s">
        <v>85</v>
      </c>
      <c r="G280" s="33">
        <v>0</v>
      </c>
      <c r="H280" s="34">
        <f t="shared" si="82"/>
        <v>0</v>
      </c>
      <c r="I280" s="34">
        <f t="shared" si="83"/>
        <v>0</v>
      </c>
      <c r="J280" s="34">
        <f t="shared" si="84"/>
        <v>0</v>
      </c>
    </row>
    <row r="281" spans="2:12" x14ac:dyDescent="0.25">
      <c r="B281" s="42"/>
      <c r="C281" s="42"/>
      <c r="D281" s="42"/>
      <c r="E281" s="42" t="s">
        <v>85</v>
      </c>
      <c r="F281" s="42" t="s">
        <v>85</v>
      </c>
      <c r="G281" s="33">
        <v>0</v>
      </c>
      <c r="H281" s="34">
        <f t="shared" si="82"/>
        <v>0</v>
      </c>
      <c r="I281" s="34">
        <f t="shared" si="83"/>
        <v>0</v>
      </c>
      <c r="J281" s="34">
        <f t="shared" si="84"/>
        <v>0</v>
      </c>
    </row>
    <row r="282" spans="2:12" x14ac:dyDescent="0.25">
      <c r="B282" s="42"/>
      <c r="C282" s="42"/>
      <c r="D282" s="42"/>
      <c r="E282" s="42" t="s">
        <v>85</v>
      </c>
      <c r="F282" s="42" t="s">
        <v>85</v>
      </c>
      <c r="G282" s="33">
        <v>0</v>
      </c>
      <c r="H282" s="34">
        <f t="shared" si="82"/>
        <v>0</v>
      </c>
      <c r="I282" s="34">
        <f t="shared" si="83"/>
        <v>0</v>
      </c>
      <c r="J282" s="34">
        <f t="shared" si="84"/>
        <v>0</v>
      </c>
    </row>
    <row r="283" spans="2:12" x14ac:dyDescent="0.25">
      <c r="B283" s="42"/>
      <c r="C283" s="42"/>
      <c r="D283" s="42"/>
      <c r="E283" s="42" t="s">
        <v>85</v>
      </c>
      <c r="F283" s="42" t="s">
        <v>85</v>
      </c>
      <c r="G283" s="33">
        <v>0</v>
      </c>
      <c r="H283" s="34">
        <f t="shared" si="82"/>
        <v>0</v>
      </c>
      <c r="I283" s="34">
        <f t="shared" si="83"/>
        <v>0</v>
      </c>
      <c r="J283" s="34">
        <f t="shared" si="84"/>
        <v>0</v>
      </c>
    </row>
    <row r="284" spans="2:12" ht="15" customHeight="1" x14ac:dyDescent="0.25">
      <c r="B284" s="61" t="s">
        <v>76</v>
      </c>
      <c r="C284" s="61"/>
      <c r="D284" s="61"/>
      <c r="E284" s="61"/>
      <c r="F284" s="61"/>
      <c r="H284" s="30">
        <f>SUM(H274:H283)</f>
        <v>0</v>
      </c>
      <c r="I284" s="30">
        <f>SUM(I274:I283)</f>
        <v>0</v>
      </c>
      <c r="J284" s="30">
        <f>SUM(J274:J283)</f>
        <v>0</v>
      </c>
    </row>
    <row r="286" spans="2:12" ht="15" customHeight="1" x14ac:dyDescent="0.25">
      <c r="B286" s="61" t="s">
        <v>77</v>
      </c>
      <c r="C286" s="61"/>
      <c r="D286" s="61"/>
      <c r="E286" s="61"/>
      <c r="F286" s="61"/>
      <c r="G286" s="61"/>
      <c r="H286" s="61"/>
      <c r="I286" s="61"/>
      <c r="J286" s="61"/>
      <c r="K286" s="61"/>
      <c r="L286" s="61"/>
    </row>
    <row r="287" spans="2:12" ht="22.5" x14ac:dyDescent="0.25">
      <c r="B287" s="7" t="s">
        <v>78</v>
      </c>
      <c r="C287" s="7" t="s">
        <v>68</v>
      </c>
      <c r="D287" s="7" t="s">
        <v>79</v>
      </c>
      <c r="E287" s="7" t="s">
        <v>70</v>
      </c>
      <c r="F287" s="7" t="s">
        <v>71</v>
      </c>
      <c r="G287" s="7" t="s">
        <v>80</v>
      </c>
      <c r="H287" s="7" t="s">
        <v>81</v>
      </c>
      <c r="I287" s="7" t="s">
        <v>82</v>
      </c>
      <c r="J287" s="7" t="s">
        <v>83</v>
      </c>
      <c r="K287" s="7" t="s">
        <v>84</v>
      </c>
      <c r="L287" s="7" t="s">
        <v>75</v>
      </c>
    </row>
    <row r="288" spans="2:12" x14ac:dyDescent="0.25">
      <c r="B288" s="42"/>
      <c r="C288" s="42"/>
      <c r="D288" s="42" t="s">
        <v>85</v>
      </c>
      <c r="E288" s="42" t="s">
        <v>85</v>
      </c>
      <c r="F288" s="42" t="s">
        <v>85</v>
      </c>
      <c r="G288" s="42" t="s">
        <v>85</v>
      </c>
      <c r="H288" s="34">
        <f>IFERROR(INDEX(Dati!$O$2:$O$10,MATCH(G288,Dati!$N$2:$N$10,0)),0)</f>
        <v>0</v>
      </c>
      <c r="I288" s="54">
        <v>0</v>
      </c>
      <c r="J288" s="34">
        <f t="shared" ref="J288:J297" si="85">IF(D288="RI",H288*I288,0)</f>
        <v>0</v>
      </c>
      <c r="K288" s="34">
        <f t="shared" ref="K288:K297" si="86">IF(D288="SS",H288*I288,0)</f>
        <v>0</v>
      </c>
      <c r="L288" s="34">
        <f>IF(OR(D288="-",E288="-",F288="-",G288="-",I288="-"),0,(J288+K288))</f>
        <v>0</v>
      </c>
    </row>
    <row r="289" spans="2:12" x14ac:dyDescent="0.25">
      <c r="B289" s="42"/>
      <c r="C289" s="42"/>
      <c r="D289" s="42" t="s">
        <v>85</v>
      </c>
      <c r="E289" s="42" t="s">
        <v>85</v>
      </c>
      <c r="F289" s="42" t="s">
        <v>85</v>
      </c>
      <c r="G289" s="42" t="s">
        <v>85</v>
      </c>
      <c r="H289" s="34">
        <f>IFERROR(INDEX(Dati!$O$2:$O$10,MATCH(G289,Dati!$N$2:$N$10,0)),0)</f>
        <v>0</v>
      </c>
      <c r="I289" s="54">
        <v>0</v>
      </c>
      <c r="J289" s="34">
        <f t="shared" si="85"/>
        <v>0</v>
      </c>
      <c r="K289" s="34">
        <f t="shared" si="86"/>
        <v>0</v>
      </c>
      <c r="L289" s="34">
        <f t="shared" ref="L289:L297" si="87">IF(OR(D289="-",E289="-",F289="-",G289="-",I289="-"),0,(J289+K289))</f>
        <v>0</v>
      </c>
    </row>
    <row r="290" spans="2:12" x14ac:dyDescent="0.25">
      <c r="B290" s="42"/>
      <c r="C290" s="42"/>
      <c r="D290" s="42" t="s">
        <v>85</v>
      </c>
      <c r="E290" s="42" t="s">
        <v>85</v>
      </c>
      <c r="F290" s="42" t="s">
        <v>85</v>
      </c>
      <c r="G290" s="42" t="s">
        <v>85</v>
      </c>
      <c r="H290" s="34">
        <f>IFERROR(INDEX(Dati!$O$2:$O$10,MATCH(G290,Dati!$N$2:$N$10,0)),0)</f>
        <v>0</v>
      </c>
      <c r="I290" s="54">
        <v>0</v>
      </c>
      <c r="J290" s="34">
        <f t="shared" si="85"/>
        <v>0</v>
      </c>
      <c r="K290" s="34">
        <f t="shared" si="86"/>
        <v>0</v>
      </c>
      <c r="L290" s="34">
        <f t="shared" si="87"/>
        <v>0</v>
      </c>
    </row>
    <row r="291" spans="2:12" x14ac:dyDescent="0.25">
      <c r="B291" s="42"/>
      <c r="C291" s="42"/>
      <c r="D291" s="42" t="s">
        <v>85</v>
      </c>
      <c r="E291" s="42" t="s">
        <v>85</v>
      </c>
      <c r="F291" s="42" t="s">
        <v>85</v>
      </c>
      <c r="G291" s="42" t="s">
        <v>85</v>
      </c>
      <c r="H291" s="34">
        <f>IFERROR(INDEX(Dati!$O$2:$O$10,MATCH(G291,Dati!$N$2:$N$10,0)),0)</f>
        <v>0</v>
      </c>
      <c r="I291" s="54">
        <v>0</v>
      </c>
      <c r="J291" s="34">
        <f t="shared" si="85"/>
        <v>0</v>
      </c>
      <c r="K291" s="34">
        <f t="shared" si="86"/>
        <v>0</v>
      </c>
      <c r="L291" s="34">
        <f t="shared" si="87"/>
        <v>0</v>
      </c>
    </row>
    <row r="292" spans="2:12" x14ac:dyDescent="0.25">
      <c r="B292" s="42"/>
      <c r="C292" s="42"/>
      <c r="D292" s="42" t="s">
        <v>85</v>
      </c>
      <c r="E292" s="42" t="s">
        <v>85</v>
      </c>
      <c r="F292" s="42" t="s">
        <v>85</v>
      </c>
      <c r="G292" s="42" t="s">
        <v>85</v>
      </c>
      <c r="H292" s="34">
        <f>IFERROR(INDEX(Dati!$O$2:$O$10,MATCH(G292,Dati!$N$2:$N$10,0)),0)</f>
        <v>0</v>
      </c>
      <c r="I292" s="54">
        <v>0</v>
      </c>
      <c r="J292" s="34">
        <f t="shared" si="85"/>
        <v>0</v>
      </c>
      <c r="K292" s="34">
        <f t="shared" si="86"/>
        <v>0</v>
      </c>
      <c r="L292" s="34">
        <f t="shared" si="87"/>
        <v>0</v>
      </c>
    </row>
    <row r="293" spans="2:12" x14ac:dyDescent="0.25">
      <c r="B293" s="42"/>
      <c r="C293" s="42"/>
      <c r="D293" s="42" t="s">
        <v>85</v>
      </c>
      <c r="E293" s="42" t="s">
        <v>85</v>
      </c>
      <c r="F293" s="42" t="s">
        <v>85</v>
      </c>
      <c r="G293" s="42" t="s">
        <v>85</v>
      </c>
      <c r="H293" s="34">
        <f>IFERROR(INDEX(Dati!$O$2:$O$10,MATCH(G293,Dati!$N$2:$N$10,0)),0)</f>
        <v>0</v>
      </c>
      <c r="I293" s="54">
        <v>0</v>
      </c>
      <c r="J293" s="34">
        <f t="shared" si="85"/>
        <v>0</v>
      </c>
      <c r="K293" s="34">
        <f t="shared" si="86"/>
        <v>0</v>
      </c>
      <c r="L293" s="34">
        <f t="shared" si="87"/>
        <v>0</v>
      </c>
    </row>
    <row r="294" spans="2:12" x14ac:dyDescent="0.25">
      <c r="B294" s="42"/>
      <c r="C294" s="42"/>
      <c r="D294" s="42" t="s">
        <v>85</v>
      </c>
      <c r="E294" s="42" t="s">
        <v>85</v>
      </c>
      <c r="F294" s="42" t="s">
        <v>85</v>
      </c>
      <c r="G294" s="42" t="s">
        <v>85</v>
      </c>
      <c r="H294" s="34">
        <f>IFERROR(INDEX(Dati!$O$2:$O$10,MATCH(G294,Dati!$N$2:$N$10,0)),0)</f>
        <v>0</v>
      </c>
      <c r="I294" s="54">
        <v>0</v>
      </c>
      <c r="J294" s="34">
        <f t="shared" si="85"/>
        <v>0</v>
      </c>
      <c r="K294" s="34">
        <f t="shared" si="86"/>
        <v>0</v>
      </c>
      <c r="L294" s="34">
        <f t="shared" si="87"/>
        <v>0</v>
      </c>
    </row>
    <row r="295" spans="2:12" x14ac:dyDescent="0.25">
      <c r="B295" s="42"/>
      <c r="C295" s="42"/>
      <c r="D295" s="42" t="s">
        <v>85</v>
      </c>
      <c r="E295" s="42" t="s">
        <v>85</v>
      </c>
      <c r="F295" s="42" t="s">
        <v>85</v>
      </c>
      <c r="G295" s="42" t="s">
        <v>85</v>
      </c>
      <c r="H295" s="34">
        <f>IFERROR(INDEX(Dati!$O$2:$O$10,MATCH(G295,Dati!$N$2:$N$10,0)),0)</f>
        <v>0</v>
      </c>
      <c r="I295" s="54">
        <v>0</v>
      </c>
      <c r="J295" s="34">
        <f t="shared" si="85"/>
        <v>0</v>
      </c>
      <c r="K295" s="34">
        <f t="shared" si="86"/>
        <v>0</v>
      </c>
      <c r="L295" s="34">
        <f t="shared" si="87"/>
        <v>0</v>
      </c>
    </row>
    <row r="296" spans="2:12" x14ac:dyDescent="0.25">
      <c r="B296" s="42"/>
      <c r="C296" s="42"/>
      <c r="D296" s="42" t="s">
        <v>85</v>
      </c>
      <c r="E296" s="42" t="s">
        <v>85</v>
      </c>
      <c r="F296" s="42" t="s">
        <v>85</v>
      </c>
      <c r="G296" s="42" t="s">
        <v>85</v>
      </c>
      <c r="H296" s="34">
        <f>IFERROR(INDEX(Dati!$O$2:$O$10,MATCH(G296,Dati!$N$2:$N$10,0)),0)</f>
        <v>0</v>
      </c>
      <c r="I296" s="54">
        <v>0</v>
      </c>
      <c r="J296" s="34">
        <f t="shared" si="85"/>
        <v>0</v>
      </c>
      <c r="K296" s="34">
        <f t="shared" si="86"/>
        <v>0</v>
      </c>
      <c r="L296" s="34">
        <f t="shared" si="87"/>
        <v>0</v>
      </c>
    </row>
    <row r="297" spans="2:12" x14ac:dyDescent="0.25">
      <c r="B297" s="42"/>
      <c r="C297" s="42"/>
      <c r="D297" s="42" t="s">
        <v>85</v>
      </c>
      <c r="E297" s="42" t="s">
        <v>85</v>
      </c>
      <c r="F297" s="42" t="s">
        <v>85</v>
      </c>
      <c r="G297" s="42" t="s">
        <v>85</v>
      </c>
      <c r="H297" s="34">
        <f>IFERROR(INDEX(Dati!$O$2:$O$10,MATCH(G297,Dati!$N$2:$N$10,0)),0)</f>
        <v>0</v>
      </c>
      <c r="I297" s="54">
        <v>0</v>
      </c>
      <c r="J297" s="34">
        <f t="shared" si="85"/>
        <v>0</v>
      </c>
      <c r="K297" s="34">
        <f t="shared" si="86"/>
        <v>0</v>
      </c>
      <c r="L297" s="34">
        <f t="shared" si="87"/>
        <v>0</v>
      </c>
    </row>
    <row r="298" spans="2:12" ht="15" customHeight="1" x14ac:dyDescent="0.25">
      <c r="B298" s="61" t="s">
        <v>86</v>
      </c>
      <c r="C298" s="61"/>
      <c r="D298" s="61"/>
      <c r="E298" s="61"/>
      <c r="F298" s="61"/>
      <c r="G298" s="61"/>
      <c r="J298" s="35">
        <f>SUM(J288:J297)</f>
        <v>0</v>
      </c>
      <c r="K298" s="35">
        <f>SUM(K288:K297)</f>
        <v>0</v>
      </c>
      <c r="L298" s="35">
        <f>SUM(L288:L297)</f>
        <v>0</v>
      </c>
    </row>
    <row r="300" spans="2:12" ht="15" customHeight="1" x14ac:dyDescent="0.25">
      <c r="B300" s="61" t="s">
        <v>87</v>
      </c>
      <c r="C300" s="61"/>
      <c r="D300" s="61"/>
      <c r="E300" s="61"/>
      <c r="F300" s="61"/>
      <c r="G300" s="61"/>
      <c r="H300" s="61"/>
      <c r="I300" s="61"/>
      <c r="J300" s="61"/>
      <c r="K300" s="61"/>
      <c r="L300" s="61"/>
    </row>
    <row r="301" spans="2:12" ht="22.5" x14ac:dyDescent="0.25">
      <c r="B301" s="7" t="s">
        <v>88</v>
      </c>
      <c r="C301" s="7" t="s">
        <v>68</v>
      </c>
      <c r="D301" s="7" t="s">
        <v>79</v>
      </c>
      <c r="E301" s="7" t="s">
        <v>70</v>
      </c>
      <c r="F301" s="7" t="s">
        <v>71</v>
      </c>
      <c r="G301" s="7" t="s">
        <v>72</v>
      </c>
      <c r="H301" s="7" t="s">
        <v>83</v>
      </c>
      <c r="I301" s="7" t="s">
        <v>84</v>
      </c>
      <c r="J301" s="7" t="s">
        <v>75</v>
      </c>
    </row>
    <row r="302" spans="2:12" x14ac:dyDescent="0.25">
      <c r="B302" s="42" t="s">
        <v>85</v>
      </c>
      <c r="C302" s="42"/>
      <c r="D302" s="42" t="s">
        <v>85</v>
      </c>
      <c r="E302" s="42" t="s">
        <v>85</v>
      </c>
      <c r="F302" s="42" t="s">
        <v>85</v>
      </c>
      <c r="G302" s="33">
        <v>0</v>
      </c>
      <c r="H302" s="34">
        <f t="shared" ref="H302" si="88">IF(D302="RI",G302,0)</f>
        <v>0</v>
      </c>
      <c r="I302" s="34">
        <f t="shared" ref="I302:I311" si="89">IF(D302="SS",G302,0)</f>
        <v>0</v>
      </c>
      <c r="J302" s="34">
        <f>IF(OR(D302="-",E302="-",F302="-",G302="-"),0,(H302+I302))</f>
        <v>0</v>
      </c>
    </row>
    <row r="303" spans="2:12" x14ac:dyDescent="0.25">
      <c r="B303" s="42" t="s">
        <v>85</v>
      </c>
      <c r="C303" s="42"/>
      <c r="D303" s="42" t="s">
        <v>85</v>
      </c>
      <c r="E303" s="42" t="s">
        <v>85</v>
      </c>
      <c r="F303" s="42" t="s">
        <v>85</v>
      </c>
      <c r="G303" s="33">
        <v>0</v>
      </c>
      <c r="H303" s="34">
        <f>IF(D303="RI",G303,0)</f>
        <v>0</v>
      </c>
      <c r="I303" s="34">
        <f t="shared" si="89"/>
        <v>0</v>
      </c>
      <c r="J303" s="34">
        <f t="shared" ref="J303:J311" si="90">IF(OR(D303="-",E303="-",F303="-",G303="-"),0,(H303+I303))</f>
        <v>0</v>
      </c>
    </row>
    <row r="304" spans="2:12" x14ac:dyDescent="0.25">
      <c r="B304" s="42" t="s">
        <v>85</v>
      </c>
      <c r="C304" s="42"/>
      <c r="D304" s="42" t="s">
        <v>85</v>
      </c>
      <c r="E304" s="42" t="s">
        <v>85</v>
      </c>
      <c r="F304" s="42" t="s">
        <v>85</v>
      </c>
      <c r="G304" s="33">
        <v>0</v>
      </c>
      <c r="H304" s="34">
        <f t="shared" ref="H304:H311" si="91">IF(D304="RI",G304,0)</f>
        <v>0</v>
      </c>
      <c r="I304" s="34">
        <f t="shared" si="89"/>
        <v>0</v>
      </c>
      <c r="J304" s="34">
        <f t="shared" si="90"/>
        <v>0</v>
      </c>
    </row>
    <row r="305" spans="2:12" x14ac:dyDescent="0.25">
      <c r="B305" s="42" t="s">
        <v>85</v>
      </c>
      <c r="C305" s="42"/>
      <c r="D305" s="42" t="s">
        <v>85</v>
      </c>
      <c r="E305" s="42" t="s">
        <v>85</v>
      </c>
      <c r="F305" s="42" t="s">
        <v>85</v>
      </c>
      <c r="G305" s="33">
        <v>0</v>
      </c>
      <c r="H305" s="34">
        <f t="shared" si="91"/>
        <v>0</v>
      </c>
      <c r="I305" s="34">
        <f t="shared" si="89"/>
        <v>0</v>
      </c>
      <c r="J305" s="34">
        <f t="shared" si="90"/>
        <v>0</v>
      </c>
    </row>
    <row r="306" spans="2:12" x14ac:dyDescent="0.25">
      <c r="B306" s="42" t="s">
        <v>85</v>
      </c>
      <c r="C306" s="42"/>
      <c r="D306" s="42" t="s">
        <v>85</v>
      </c>
      <c r="E306" s="42" t="s">
        <v>85</v>
      </c>
      <c r="F306" s="42" t="s">
        <v>85</v>
      </c>
      <c r="G306" s="33">
        <v>0</v>
      </c>
      <c r="H306" s="34">
        <f t="shared" si="91"/>
        <v>0</v>
      </c>
      <c r="I306" s="34">
        <f t="shared" si="89"/>
        <v>0</v>
      </c>
      <c r="J306" s="34">
        <f t="shared" si="90"/>
        <v>0</v>
      </c>
    </row>
    <row r="307" spans="2:12" x14ac:dyDescent="0.25">
      <c r="B307" s="42" t="s">
        <v>85</v>
      </c>
      <c r="C307" s="42"/>
      <c r="D307" s="42" t="s">
        <v>85</v>
      </c>
      <c r="E307" s="42" t="s">
        <v>85</v>
      </c>
      <c r="F307" s="42" t="s">
        <v>85</v>
      </c>
      <c r="G307" s="33">
        <v>0</v>
      </c>
      <c r="H307" s="34">
        <f t="shared" si="91"/>
        <v>0</v>
      </c>
      <c r="I307" s="34">
        <f t="shared" si="89"/>
        <v>0</v>
      </c>
      <c r="J307" s="34">
        <f t="shared" si="90"/>
        <v>0</v>
      </c>
    </row>
    <row r="308" spans="2:12" x14ac:dyDescent="0.25">
      <c r="B308" s="42" t="s">
        <v>85</v>
      </c>
      <c r="C308" s="42"/>
      <c r="D308" s="42" t="s">
        <v>85</v>
      </c>
      <c r="E308" s="42" t="s">
        <v>85</v>
      </c>
      <c r="F308" s="42" t="s">
        <v>85</v>
      </c>
      <c r="G308" s="33">
        <v>0</v>
      </c>
      <c r="H308" s="34">
        <f t="shared" si="91"/>
        <v>0</v>
      </c>
      <c r="I308" s="34">
        <f t="shared" si="89"/>
        <v>0</v>
      </c>
      <c r="J308" s="34">
        <f t="shared" si="90"/>
        <v>0</v>
      </c>
    </row>
    <row r="309" spans="2:12" x14ac:dyDescent="0.25">
      <c r="B309" s="42" t="s">
        <v>85</v>
      </c>
      <c r="C309" s="42"/>
      <c r="D309" s="42" t="s">
        <v>85</v>
      </c>
      <c r="E309" s="42" t="s">
        <v>85</v>
      </c>
      <c r="F309" s="42" t="s">
        <v>85</v>
      </c>
      <c r="G309" s="33">
        <v>0</v>
      </c>
      <c r="H309" s="34">
        <f t="shared" si="91"/>
        <v>0</v>
      </c>
      <c r="I309" s="34">
        <f t="shared" si="89"/>
        <v>0</v>
      </c>
      <c r="J309" s="34">
        <f t="shared" si="90"/>
        <v>0</v>
      </c>
    </row>
    <row r="310" spans="2:12" x14ac:dyDescent="0.25">
      <c r="B310" s="42" t="s">
        <v>85</v>
      </c>
      <c r="C310" s="42"/>
      <c r="D310" s="42" t="s">
        <v>85</v>
      </c>
      <c r="E310" s="42" t="s">
        <v>85</v>
      </c>
      <c r="F310" s="42" t="s">
        <v>85</v>
      </c>
      <c r="G310" s="33">
        <v>0</v>
      </c>
      <c r="H310" s="34">
        <f t="shared" si="91"/>
        <v>0</v>
      </c>
      <c r="I310" s="34">
        <f t="shared" si="89"/>
        <v>0</v>
      </c>
      <c r="J310" s="34">
        <f t="shared" si="90"/>
        <v>0</v>
      </c>
    </row>
    <row r="311" spans="2:12" x14ac:dyDescent="0.25">
      <c r="B311" s="42" t="s">
        <v>85</v>
      </c>
      <c r="C311" s="42"/>
      <c r="D311" s="42" t="s">
        <v>85</v>
      </c>
      <c r="E311" s="42" t="s">
        <v>85</v>
      </c>
      <c r="F311" s="42" t="s">
        <v>85</v>
      </c>
      <c r="G311" s="33">
        <v>0</v>
      </c>
      <c r="H311" s="34">
        <f t="shared" si="91"/>
        <v>0</v>
      </c>
      <c r="I311" s="34">
        <f t="shared" si="89"/>
        <v>0</v>
      </c>
      <c r="J311" s="34">
        <f t="shared" si="90"/>
        <v>0</v>
      </c>
    </row>
    <row r="312" spans="2:12" ht="15" customHeight="1" x14ac:dyDescent="0.25">
      <c r="B312" s="61" t="s">
        <v>89</v>
      </c>
      <c r="C312" s="61"/>
      <c r="D312" s="61"/>
      <c r="E312" s="61"/>
      <c r="F312" s="61"/>
      <c r="H312" s="35">
        <f>SUM(H302:H311)</f>
        <v>0</v>
      </c>
      <c r="I312" s="35">
        <f>SUM(I302:I311)</f>
        <v>0</v>
      </c>
      <c r="J312" s="35">
        <f>SUM(J302:J311)</f>
        <v>0</v>
      </c>
    </row>
    <row r="315" spans="2:12" ht="24" x14ac:dyDescent="0.25">
      <c r="B315" s="46" t="s">
        <v>182</v>
      </c>
      <c r="C315" s="42" t="s">
        <v>85</v>
      </c>
      <c r="D315" s="42" t="s">
        <v>64</v>
      </c>
      <c r="E315" s="41" t="s">
        <v>65</v>
      </c>
      <c r="F315" s="62"/>
      <c r="G315" s="62"/>
    </row>
    <row r="316" spans="2:12" ht="15" customHeight="1" x14ac:dyDescent="0.25">
      <c r="B316" s="61" t="s">
        <v>66</v>
      </c>
      <c r="C316" s="61"/>
      <c r="D316" s="61"/>
      <c r="E316" s="61"/>
      <c r="F316" s="61"/>
      <c r="G316" s="61"/>
      <c r="H316" s="61"/>
      <c r="I316" s="61"/>
      <c r="J316" s="61"/>
      <c r="K316" s="61"/>
      <c r="L316" s="61"/>
    </row>
    <row r="317" spans="2:12" ht="22.5" x14ac:dyDescent="0.25">
      <c r="B317" s="7" t="s">
        <v>67</v>
      </c>
      <c r="C317" s="7" t="s">
        <v>68</v>
      </c>
      <c r="D317" s="7" t="s">
        <v>69</v>
      </c>
      <c r="E317" s="7" t="s">
        <v>70</v>
      </c>
      <c r="F317" s="7" t="s">
        <v>71</v>
      </c>
      <c r="G317" s="7" t="s">
        <v>72</v>
      </c>
      <c r="H317" s="7" t="s">
        <v>73</v>
      </c>
      <c r="I317" s="7" t="s">
        <v>74</v>
      </c>
      <c r="J317" s="7" t="s">
        <v>75</v>
      </c>
    </row>
    <row r="318" spans="2:12" x14ac:dyDescent="0.25">
      <c r="B318" s="42"/>
      <c r="C318" s="42"/>
      <c r="D318" s="42"/>
      <c r="E318" s="42" t="s">
        <v>85</v>
      </c>
      <c r="F318" s="42" t="s">
        <v>85</v>
      </c>
      <c r="G318" s="33">
        <v>0</v>
      </c>
      <c r="H318" s="34">
        <f t="shared" ref="H318:H327" si="92">IF(B318="Attivo materiale",G318,0)</f>
        <v>0</v>
      </c>
      <c r="I318" s="34">
        <f t="shared" ref="I318:I327" si="93">IF(B318="Attivo immateriale",G318,0)</f>
        <v>0</v>
      </c>
      <c r="J318" s="34">
        <f>IF(OR(E318="-",F318="-",G318="-"),0,(H318+I318))</f>
        <v>0</v>
      </c>
    </row>
    <row r="319" spans="2:12" x14ac:dyDescent="0.25">
      <c r="B319" s="42"/>
      <c r="C319" s="42"/>
      <c r="D319" s="42"/>
      <c r="E319" s="42" t="s">
        <v>85</v>
      </c>
      <c r="F319" s="42" t="s">
        <v>85</v>
      </c>
      <c r="G319" s="33">
        <v>0</v>
      </c>
      <c r="H319" s="34">
        <f t="shared" si="92"/>
        <v>0</v>
      </c>
      <c r="I319" s="34">
        <f t="shared" si="93"/>
        <v>0</v>
      </c>
      <c r="J319" s="34">
        <f t="shared" ref="J319:J327" si="94">IF(OR(E319="-",F319="-",G319="-"),0,(H319+I319))</f>
        <v>0</v>
      </c>
    </row>
    <row r="320" spans="2:12" x14ac:dyDescent="0.25">
      <c r="B320" s="42"/>
      <c r="C320" s="42"/>
      <c r="D320" s="42"/>
      <c r="E320" s="42" t="s">
        <v>85</v>
      </c>
      <c r="F320" s="42" t="s">
        <v>85</v>
      </c>
      <c r="G320" s="33">
        <v>0</v>
      </c>
      <c r="H320" s="34">
        <f t="shared" si="92"/>
        <v>0</v>
      </c>
      <c r="I320" s="34">
        <f t="shared" si="93"/>
        <v>0</v>
      </c>
      <c r="J320" s="34">
        <f t="shared" si="94"/>
        <v>0</v>
      </c>
    </row>
    <row r="321" spans="2:12" x14ac:dyDescent="0.25">
      <c r="B321" s="42"/>
      <c r="C321" s="42"/>
      <c r="D321" s="42"/>
      <c r="E321" s="42" t="s">
        <v>85</v>
      </c>
      <c r="F321" s="42" t="s">
        <v>85</v>
      </c>
      <c r="G321" s="33">
        <v>0</v>
      </c>
      <c r="H321" s="34">
        <f t="shared" si="92"/>
        <v>0</v>
      </c>
      <c r="I321" s="34">
        <f t="shared" si="93"/>
        <v>0</v>
      </c>
      <c r="J321" s="34">
        <f t="shared" si="94"/>
        <v>0</v>
      </c>
    </row>
    <row r="322" spans="2:12" x14ac:dyDescent="0.25">
      <c r="B322" s="42"/>
      <c r="C322" s="42"/>
      <c r="D322" s="42"/>
      <c r="E322" s="42" t="s">
        <v>85</v>
      </c>
      <c r="F322" s="42" t="s">
        <v>85</v>
      </c>
      <c r="G322" s="33">
        <v>0</v>
      </c>
      <c r="H322" s="34">
        <f t="shared" si="92"/>
        <v>0</v>
      </c>
      <c r="I322" s="34">
        <f t="shared" si="93"/>
        <v>0</v>
      </c>
      <c r="J322" s="34">
        <f t="shared" si="94"/>
        <v>0</v>
      </c>
    </row>
    <row r="323" spans="2:12" x14ac:dyDescent="0.25">
      <c r="B323" s="42"/>
      <c r="C323" s="42"/>
      <c r="D323" s="42"/>
      <c r="E323" s="42" t="s">
        <v>85</v>
      </c>
      <c r="F323" s="42" t="s">
        <v>85</v>
      </c>
      <c r="G323" s="33">
        <v>0</v>
      </c>
      <c r="H323" s="34">
        <f t="shared" si="92"/>
        <v>0</v>
      </c>
      <c r="I323" s="34">
        <f t="shared" si="93"/>
        <v>0</v>
      </c>
      <c r="J323" s="34">
        <f t="shared" si="94"/>
        <v>0</v>
      </c>
    </row>
    <row r="324" spans="2:12" x14ac:dyDescent="0.25">
      <c r="B324" s="42"/>
      <c r="C324" s="42"/>
      <c r="D324" s="42"/>
      <c r="E324" s="42" t="s">
        <v>85</v>
      </c>
      <c r="F324" s="42" t="s">
        <v>85</v>
      </c>
      <c r="G324" s="33">
        <v>0</v>
      </c>
      <c r="H324" s="34">
        <f t="shared" si="92"/>
        <v>0</v>
      </c>
      <c r="I324" s="34">
        <f t="shared" si="93"/>
        <v>0</v>
      </c>
      <c r="J324" s="34">
        <f t="shared" si="94"/>
        <v>0</v>
      </c>
    </row>
    <row r="325" spans="2:12" x14ac:dyDescent="0.25">
      <c r="B325" s="42"/>
      <c r="C325" s="42"/>
      <c r="D325" s="42"/>
      <c r="E325" s="42" t="s">
        <v>85</v>
      </c>
      <c r="F325" s="42" t="s">
        <v>85</v>
      </c>
      <c r="G325" s="33">
        <v>0</v>
      </c>
      <c r="H325" s="34">
        <f t="shared" si="92"/>
        <v>0</v>
      </c>
      <c r="I325" s="34">
        <f t="shared" si="93"/>
        <v>0</v>
      </c>
      <c r="J325" s="34">
        <f t="shared" si="94"/>
        <v>0</v>
      </c>
    </row>
    <row r="326" spans="2:12" x14ac:dyDescent="0.25">
      <c r="B326" s="42"/>
      <c r="C326" s="42"/>
      <c r="D326" s="42"/>
      <c r="E326" s="42" t="s">
        <v>85</v>
      </c>
      <c r="F326" s="42" t="s">
        <v>85</v>
      </c>
      <c r="G326" s="33">
        <v>0</v>
      </c>
      <c r="H326" s="34">
        <f t="shared" si="92"/>
        <v>0</v>
      </c>
      <c r="I326" s="34">
        <f t="shared" si="93"/>
        <v>0</v>
      </c>
      <c r="J326" s="34">
        <f t="shared" si="94"/>
        <v>0</v>
      </c>
    </row>
    <row r="327" spans="2:12" x14ac:dyDescent="0.25">
      <c r="B327" s="42"/>
      <c r="C327" s="42"/>
      <c r="D327" s="42"/>
      <c r="E327" s="42" t="s">
        <v>85</v>
      </c>
      <c r="F327" s="42" t="s">
        <v>85</v>
      </c>
      <c r="G327" s="33">
        <v>0</v>
      </c>
      <c r="H327" s="34">
        <f t="shared" si="92"/>
        <v>0</v>
      </c>
      <c r="I327" s="34">
        <f t="shared" si="93"/>
        <v>0</v>
      </c>
      <c r="J327" s="34">
        <f t="shared" si="94"/>
        <v>0</v>
      </c>
    </row>
    <row r="328" spans="2:12" ht="15" customHeight="1" x14ac:dyDescent="0.25">
      <c r="B328" s="61" t="s">
        <v>76</v>
      </c>
      <c r="C328" s="61"/>
      <c r="D328" s="61"/>
      <c r="E328" s="61"/>
      <c r="F328" s="61"/>
      <c r="H328" s="30">
        <f>SUM(H318:H327)</f>
        <v>0</v>
      </c>
      <c r="I328" s="30">
        <f>SUM(I318:I327)</f>
        <v>0</v>
      </c>
      <c r="J328" s="30">
        <f>SUM(J318:J327)</f>
        <v>0</v>
      </c>
    </row>
    <row r="330" spans="2:12" ht="15" customHeight="1" x14ac:dyDescent="0.25">
      <c r="B330" s="61" t="s">
        <v>77</v>
      </c>
      <c r="C330" s="61"/>
      <c r="D330" s="61"/>
      <c r="E330" s="61"/>
      <c r="F330" s="61"/>
      <c r="G330" s="61"/>
      <c r="H330" s="61"/>
      <c r="I330" s="61"/>
      <c r="J330" s="61"/>
      <c r="K330" s="61"/>
      <c r="L330" s="61"/>
    </row>
    <row r="331" spans="2:12" ht="22.5" x14ac:dyDescent="0.25">
      <c r="B331" s="7" t="s">
        <v>78</v>
      </c>
      <c r="C331" s="7" t="s">
        <v>68</v>
      </c>
      <c r="D331" s="7" t="s">
        <v>79</v>
      </c>
      <c r="E331" s="7" t="s">
        <v>70</v>
      </c>
      <c r="F331" s="7" t="s">
        <v>71</v>
      </c>
      <c r="G331" s="7" t="s">
        <v>80</v>
      </c>
      <c r="H331" s="7" t="s">
        <v>81</v>
      </c>
      <c r="I331" s="7" t="s">
        <v>82</v>
      </c>
      <c r="J331" s="7" t="s">
        <v>83</v>
      </c>
      <c r="K331" s="7" t="s">
        <v>84</v>
      </c>
      <c r="L331" s="7" t="s">
        <v>75</v>
      </c>
    </row>
    <row r="332" spans="2:12" x14ac:dyDescent="0.25">
      <c r="B332" s="42"/>
      <c r="C332" s="42"/>
      <c r="D332" s="42" t="s">
        <v>85</v>
      </c>
      <c r="E332" s="42" t="s">
        <v>85</v>
      </c>
      <c r="F332" s="42" t="s">
        <v>85</v>
      </c>
      <c r="G332" s="42" t="s">
        <v>85</v>
      </c>
      <c r="H332" s="34">
        <f>IFERROR(INDEX(Dati!$O$2:$O$10,MATCH(G332,Dati!$N$2:$N$10,0)),0)</f>
        <v>0</v>
      </c>
      <c r="I332" s="54">
        <v>0</v>
      </c>
      <c r="J332" s="34">
        <f t="shared" ref="J332:J341" si="95">IF(D332="RI",H332*I332,0)</f>
        <v>0</v>
      </c>
      <c r="K332" s="34">
        <f t="shared" ref="K332:K341" si="96">IF(D332="SS",H332*I332,0)</f>
        <v>0</v>
      </c>
      <c r="L332" s="34">
        <f>IF(OR(D332="-",E332="-",F332="-",G332="-",I332="-"),0,(J332+K332))</f>
        <v>0</v>
      </c>
    </row>
    <row r="333" spans="2:12" x14ac:dyDescent="0.25">
      <c r="B333" s="42"/>
      <c r="C333" s="42"/>
      <c r="D333" s="42" t="s">
        <v>85</v>
      </c>
      <c r="E333" s="42" t="s">
        <v>85</v>
      </c>
      <c r="F333" s="42" t="s">
        <v>85</v>
      </c>
      <c r="G333" s="42" t="s">
        <v>85</v>
      </c>
      <c r="H333" s="34">
        <f>IFERROR(INDEX(Dati!$O$2:$O$10,MATCH(G333,Dati!$N$2:$N$10,0)),0)</f>
        <v>0</v>
      </c>
      <c r="I333" s="54">
        <v>0</v>
      </c>
      <c r="J333" s="34">
        <f t="shared" si="95"/>
        <v>0</v>
      </c>
      <c r="K333" s="34">
        <f t="shared" si="96"/>
        <v>0</v>
      </c>
      <c r="L333" s="34">
        <f t="shared" ref="L333:L341" si="97">IF(OR(D333="-",E333="-",F333="-",G333="-",I333="-"),0,(J333+K333))</f>
        <v>0</v>
      </c>
    </row>
    <row r="334" spans="2:12" x14ac:dyDescent="0.25">
      <c r="B334" s="42"/>
      <c r="C334" s="42"/>
      <c r="D334" s="42" t="s">
        <v>85</v>
      </c>
      <c r="E334" s="42" t="s">
        <v>85</v>
      </c>
      <c r="F334" s="42" t="s">
        <v>85</v>
      </c>
      <c r="G334" s="42" t="s">
        <v>85</v>
      </c>
      <c r="H334" s="34">
        <f>IFERROR(INDEX(Dati!$O$2:$O$10,MATCH(G334,Dati!$N$2:$N$10,0)),0)</f>
        <v>0</v>
      </c>
      <c r="I334" s="54">
        <v>0</v>
      </c>
      <c r="J334" s="34">
        <f t="shared" si="95"/>
        <v>0</v>
      </c>
      <c r="K334" s="34">
        <f t="shared" si="96"/>
        <v>0</v>
      </c>
      <c r="L334" s="34">
        <f t="shared" si="97"/>
        <v>0</v>
      </c>
    </row>
    <row r="335" spans="2:12" x14ac:dyDescent="0.25">
      <c r="B335" s="42"/>
      <c r="C335" s="42"/>
      <c r="D335" s="42" t="s">
        <v>85</v>
      </c>
      <c r="E335" s="42" t="s">
        <v>85</v>
      </c>
      <c r="F335" s="42" t="s">
        <v>85</v>
      </c>
      <c r="G335" s="42" t="s">
        <v>85</v>
      </c>
      <c r="H335" s="34">
        <f>IFERROR(INDEX(Dati!$O$2:$O$10,MATCH(G335,Dati!$N$2:$N$10,0)),0)</f>
        <v>0</v>
      </c>
      <c r="I335" s="54">
        <v>0</v>
      </c>
      <c r="J335" s="34">
        <f t="shared" si="95"/>
        <v>0</v>
      </c>
      <c r="K335" s="34">
        <f t="shared" si="96"/>
        <v>0</v>
      </c>
      <c r="L335" s="34">
        <f t="shared" si="97"/>
        <v>0</v>
      </c>
    </row>
    <row r="336" spans="2:12" x14ac:dyDescent="0.25">
      <c r="B336" s="42"/>
      <c r="C336" s="42"/>
      <c r="D336" s="42" t="s">
        <v>85</v>
      </c>
      <c r="E336" s="42" t="s">
        <v>85</v>
      </c>
      <c r="F336" s="42" t="s">
        <v>85</v>
      </c>
      <c r="G336" s="42" t="s">
        <v>85</v>
      </c>
      <c r="H336" s="34">
        <f>IFERROR(INDEX(Dati!$O$2:$O$10,MATCH(G336,Dati!$N$2:$N$10,0)),0)</f>
        <v>0</v>
      </c>
      <c r="I336" s="54">
        <v>0</v>
      </c>
      <c r="J336" s="34">
        <f t="shared" si="95"/>
        <v>0</v>
      </c>
      <c r="K336" s="34">
        <f t="shared" si="96"/>
        <v>0</v>
      </c>
      <c r="L336" s="34">
        <f t="shared" si="97"/>
        <v>0</v>
      </c>
    </row>
    <row r="337" spans="2:12" x14ac:dyDescent="0.25">
      <c r="B337" s="42"/>
      <c r="C337" s="42"/>
      <c r="D337" s="42" t="s">
        <v>85</v>
      </c>
      <c r="E337" s="42" t="s">
        <v>85</v>
      </c>
      <c r="F337" s="42" t="s">
        <v>85</v>
      </c>
      <c r="G337" s="42" t="s">
        <v>85</v>
      </c>
      <c r="H337" s="34">
        <f>IFERROR(INDEX(Dati!$O$2:$O$10,MATCH(G337,Dati!$N$2:$N$10,0)),0)</f>
        <v>0</v>
      </c>
      <c r="I337" s="54">
        <v>0</v>
      </c>
      <c r="J337" s="34">
        <f t="shared" si="95"/>
        <v>0</v>
      </c>
      <c r="K337" s="34">
        <f t="shared" si="96"/>
        <v>0</v>
      </c>
      <c r="L337" s="34">
        <f t="shared" si="97"/>
        <v>0</v>
      </c>
    </row>
    <row r="338" spans="2:12" x14ac:dyDescent="0.25">
      <c r="B338" s="42"/>
      <c r="C338" s="42"/>
      <c r="D338" s="42" t="s">
        <v>85</v>
      </c>
      <c r="E338" s="42" t="s">
        <v>85</v>
      </c>
      <c r="F338" s="42" t="s">
        <v>85</v>
      </c>
      <c r="G338" s="42" t="s">
        <v>85</v>
      </c>
      <c r="H338" s="34">
        <f>IFERROR(INDEX(Dati!$O$2:$O$10,MATCH(G338,Dati!$N$2:$N$10,0)),0)</f>
        <v>0</v>
      </c>
      <c r="I338" s="54">
        <v>0</v>
      </c>
      <c r="J338" s="34">
        <f t="shared" si="95"/>
        <v>0</v>
      </c>
      <c r="K338" s="34">
        <f t="shared" si="96"/>
        <v>0</v>
      </c>
      <c r="L338" s="34">
        <f t="shared" si="97"/>
        <v>0</v>
      </c>
    </row>
    <row r="339" spans="2:12" x14ac:dyDescent="0.25">
      <c r="B339" s="42"/>
      <c r="C339" s="42"/>
      <c r="D339" s="42" t="s">
        <v>85</v>
      </c>
      <c r="E339" s="42" t="s">
        <v>85</v>
      </c>
      <c r="F339" s="42" t="s">
        <v>85</v>
      </c>
      <c r="G339" s="42" t="s">
        <v>85</v>
      </c>
      <c r="H339" s="34">
        <f>IFERROR(INDEX(Dati!$O$2:$O$10,MATCH(G339,Dati!$N$2:$N$10,0)),0)</f>
        <v>0</v>
      </c>
      <c r="I339" s="54">
        <v>0</v>
      </c>
      <c r="J339" s="34">
        <f t="shared" si="95"/>
        <v>0</v>
      </c>
      <c r="K339" s="34">
        <f t="shared" si="96"/>
        <v>0</v>
      </c>
      <c r="L339" s="34">
        <f t="shared" si="97"/>
        <v>0</v>
      </c>
    </row>
    <row r="340" spans="2:12" x14ac:dyDescent="0.25">
      <c r="B340" s="42"/>
      <c r="C340" s="42"/>
      <c r="D340" s="42" t="s">
        <v>85</v>
      </c>
      <c r="E340" s="42" t="s">
        <v>85</v>
      </c>
      <c r="F340" s="42" t="s">
        <v>85</v>
      </c>
      <c r="G340" s="42" t="s">
        <v>85</v>
      </c>
      <c r="H340" s="34">
        <f>IFERROR(INDEX(Dati!$O$2:$O$10,MATCH(G340,Dati!$N$2:$N$10,0)),0)</f>
        <v>0</v>
      </c>
      <c r="I340" s="54">
        <v>0</v>
      </c>
      <c r="J340" s="34">
        <f t="shared" si="95"/>
        <v>0</v>
      </c>
      <c r="K340" s="34">
        <f t="shared" si="96"/>
        <v>0</v>
      </c>
      <c r="L340" s="34">
        <f t="shared" si="97"/>
        <v>0</v>
      </c>
    </row>
    <row r="341" spans="2:12" x14ac:dyDescent="0.25">
      <c r="B341" s="42"/>
      <c r="C341" s="42"/>
      <c r="D341" s="42" t="s">
        <v>85</v>
      </c>
      <c r="E341" s="42" t="s">
        <v>85</v>
      </c>
      <c r="F341" s="42" t="s">
        <v>85</v>
      </c>
      <c r="G341" s="42" t="s">
        <v>85</v>
      </c>
      <c r="H341" s="34">
        <f>IFERROR(INDEX(Dati!$O$2:$O$10,MATCH(G341,Dati!$N$2:$N$10,0)),0)</f>
        <v>0</v>
      </c>
      <c r="I341" s="54">
        <v>0</v>
      </c>
      <c r="J341" s="34">
        <f t="shared" si="95"/>
        <v>0</v>
      </c>
      <c r="K341" s="34">
        <f t="shared" si="96"/>
        <v>0</v>
      </c>
      <c r="L341" s="34">
        <f t="shared" si="97"/>
        <v>0</v>
      </c>
    </row>
    <row r="342" spans="2:12" ht="15" customHeight="1" x14ac:dyDescent="0.25">
      <c r="B342" s="61" t="s">
        <v>86</v>
      </c>
      <c r="C342" s="61"/>
      <c r="D342" s="61"/>
      <c r="E342" s="61"/>
      <c r="F342" s="61"/>
      <c r="G342" s="61"/>
      <c r="J342" s="35">
        <f>SUM(J332:J341)</f>
        <v>0</v>
      </c>
      <c r="K342" s="35">
        <f>SUM(K332:K341)</f>
        <v>0</v>
      </c>
      <c r="L342" s="35">
        <f>SUM(L332:L341)</f>
        <v>0</v>
      </c>
    </row>
    <row r="344" spans="2:12" ht="15" customHeight="1" x14ac:dyDescent="0.25">
      <c r="B344" s="61" t="s">
        <v>87</v>
      </c>
      <c r="C344" s="61"/>
      <c r="D344" s="61"/>
      <c r="E344" s="61"/>
      <c r="F344" s="61"/>
      <c r="G344" s="61"/>
      <c r="H344" s="61"/>
      <c r="I344" s="61"/>
      <c r="J344" s="61"/>
      <c r="K344" s="61"/>
      <c r="L344" s="61"/>
    </row>
    <row r="345" spans="2:12" ht="22.5" x14ac:dyDescent="0.25">
      <c r="B345" s="7" t="s">
        <v>88</v>
      </c>
      <c r="C345" s="7" t="s">
        <v>68</v>
      </c>
      <c r="D345" s="7" t="s">
        <v>79</v>
      </c>
      <c r="E345" s="7" t="s">
        <v>70</v>
      </c>
      <c r="F345" s="7" t="s">
        <v>71</v>
      </c>
      <c r="G345" s="7" t="s">
        <v>72</v>
      </c>
      <c r="H345" s="7" t="s">
        <v>83</v>
      </c>
      <c r="I345" s="7" t="s">
        <v>84</v>
      </c>
      <c r="J345" s="7" t="s">
        <v>75</v>
      </c>
    </row>
    <row r="346" spans="2:12" x14ac:dyDescent="0.25">
      <c r="B346" s="42" t="s">
        <v>85</v>
      </c>
      <c r="C346" s="42"/>
      <c r="D346" s="42" t="s">
        <v>85</v>
      </c>
      <c r="E346" s="42" t="s">
        <v>85</v>
      </c>
      <c r="F346" s="42" t="s">
        <v>85</v>
      </c>
      <c r="G346" s="33">
        <v>0</v>
      </c>
      <c r="H346" s="34">
        <f t="shared" ref="H346" si="98">IF(D346="RI",G346,0)</f>
        <v>0</v>
      </c>
      <c r="I346" s="34">
        <f t="shared" ref="I346:I355" si="99">IF(D346="SS",G346,0)</f>
        <v>0</v>
      </c>
      <c r="J346" s="34">
        <f>IF(OR(D346="-",E346="-",F346="-",G346="-"),0,(H346+I346))</f>
        <v>0</v>
      </c>
    </row>
    <row r="347" spans="2:12" x14ac:dyDescent="0.25">
      <c r="B347" s="42" t="s">
        <v>85</v>
      </c>
      <c r="C347" s="42"/>
      <c r="D347" s="42" t="s">
        <v>85</v>
      </c>
      <c r="E347" s="42" t="s">
        <v>85</v>
      </c>
      <c r="F347" s="42" t="s">
        <v>85</v>
      </c>
      <c r="G347" s="33">
        <v>0</v>
      </c>
      <c r="H347" s="34">
        <f>IF(D347="RI",G347,0)</f>
        <v>0</v>
      </c>
      <c r="I347" s="34">
        <f t="shared" si="99"/>
        <v>0</v>
      </c>
      <c r="J347" s="34">
        <f t="shared" ref="J347:J355" si="100">IF(OR(D347="-",E347="-",F347="-",G347="-"),0,(H347+I347))</f>
        <v>0</v>
      </c>
    </row>
    <row r="348" spans="2:12" x14ac:dyDescent="0.25">
      <c r="B348" s="42" t="s">
        <v>85</v>
      </c>
      <c r="C348" s="42"/>
      <c r="D348" s="42" t="s">
        <v>85</v>
      </c>
      <c r="E348" s="42" t="s">
        <v>85</v>
      </c>
      <c r="F348" s="42" t="s">
        <v>85</v>
      </c>
      <c r="G348" s="33">
        <v>0</v>
      </c>
      <c r="H348" s="34">
        <f t="shared" ref="H348:H355" si="101">IF(D348="RI",G348,0)</f>
        <v>0</v>
      </c>
      <c r="I348" s="34">
        <f t="shared" si="99"/>
        <v>0</v>
      </c>
      <c r="J348" s="34">
        <f t="shared" si="100"/>
        <v>0</v>
      </c>
    </row>
    <row r="349" spans="2:12" x14ac:dyDescent="0.25">
      <c r="B349" s="42" t="s">
        <v>85</v>
      </c>
      <c r="C349" s="42"/>
      <c r="D349" s="42" t="s">
        <v>85</v>
      </c>
      <c r="E349" s="42" t="s">
        <v>85</v>
      </c>
      <c r="F349" s="42" t="s">
        <v>85</v>
      </c>
      <c r="G349" s="33">
        <v>0</v>
      </c>
      <c r="H349" s="34">
        <f t="shared" si="101"/>
        <v>0</v>
      </c>
      <c r="I349" s="34">
        <f t="shared" si="99"/>
        <v>0</v>
      </c>
      <c r="J349" s="34">
        <f t="shared" si="100"/>
        <v>0</v>
      </c>
    </row>
    <row r="350" spans="2:12" x14ac:dyDescent="0.25">
      <c r="B350" s="42" t="s">
        <v>85</v>
      </c>
      <c r="C350" s="42"/>
      <c r="D350" s="42" t="s">
        <v>85</v>
      </c>
      <c r="E350" s="42" t="s">
        <v>85</v>
      </c>
      <c r="F350" s="42" t="s">
        <v>85</v>
      </c>
      <c r="G350" s="33">
        <v>0</v>
      </c>
      <c r="H350" s="34">
        <f t="shared" si="101"/>
        <v>0</v>
      </c>
      <c r="I350" s="34">
        <f t="shared" si="99"/>
        <v>0</v>
      </c>
      <c r="J350" s="34">
        <f t="shared" si="100"/>
        <v>0</v>
      </c>
    </row>
    <row r="351" spans="2:12" x14ac:dyDescent="0.25">
      <c r="B351" s="42" t="s">
        <v>85</v>
      </c>
      <c r="C351" s="42"/>
      <c r="D351" s="42" t="s">
        <v>85</v>
      </c>
      <c r="E351" s="42" t="s">
        <v>85</v>
      </c>
      <c r="F351" s="42" t="s">
        <v>85</v>
      </c>
      <c r="G351" s="33">
        <v>0</v>
      </c>
      <c r="H351" s="34">
        <f t="shared" si="101"/>
        <v>0</v>
      </c>
      <c r="I351" s="34">
        <f t="shared" si="99"/>
        <v>0</v>
      </c>
      <c r="J351" s="34">
        <f t="shared" si="100"/>
        <v>0</v>
      </c>
    </row>
    <row r="352" spans="2:12" x14ac:dyDescent="0.25">
      <c r="B352" s="42" t="s">
        <v>85</v>
      </c>
      <c r="C352" s="42"/>
      <c r="D352" s="42" t="s">
        <v>85</v>
      </c>
      <c r="E352" s="42" t="s">
        <v>85</v>
      </c>
      <c r="F352" s="42" t="s">
        <v>85</v>
      </c>
      <c r="G352" s="33">
        <v>0</v>
      </c>
      <c r="H352" s="34">
        <f t="shared" si="101"/>
        <v>0</v>
      </c>
      <c r="I352" s="34">
        <f t="shared" si="99"/>
        <v>0</v>
      </c>
      <c r="J352" s="34">
        <f t="shared" si="100"/>
        <v>0</v>
      </c>
    </row>
    <row r="353" spans="2:12" x14ac:dyDescent="0.25">
      <c r="B353" s="42" t="s">
        <v>85</v>
      </c>
      <c r="C353" s="42"/>
      <c r="D353" s="42" t="s">
        <v>85</v>
      </c>
      <c r="E353" s="42" t="s">
        <v>85</v>
      </c>
      <c r="F353" s="42" t="s">
        <v>85</v>
      </c>
      <c r="G353" s="33">
        <v>0</v>
      </c>
      <c r="H353" s="34">
        <f t="shared" si="101"/>
        <v>0</v>
      </c>
      <c r="I353" s="34">
        <f t="shared" si="99"/>
        <v>0</v>
      </c>
      <c r="J353" s="34">
        <f t="shared" si="100"/>
        <v>0</v>
      </c>
    </row>
    <row r="354" spans="2:12" x14ac:dyDescent="0.25">
      <c r="B354" s="42" t="s">
        <v>85</v>
      </c>
      <c r="C354" s="42"/>
      <c r="D354" s="42" t="s">
        <v>85</v>
      </c>
      <c r="E354" s="42" t="s">
        <v>85</v>
      </c>
      <c r="F354" s="42" t="s">
        <v>85</v>
      </c>
      <c r="G354" s="33">
        <v>0</v>
      </c>
      <c r="H354" s="34">
        <f t="shared" si="101"/>
        <v>0</v>
      </c>
      <c r="I354" s="34">
        <f t="shared" si="99"/>
        <v>0</v>
      </c>
      <c r="J354" s="34">
        <f t="shared" si="100"/>
        <v>0</v>
      </c>
    </row>
    <row r="355" spans="2:12" x14ac:dyDescent="0.25">
      <c r="B355" s="42" t="s">
        <v>85</v>
      </c>
      <c r="C355" s="42"/>
      <c r="D355" s="42" t="s">
        <v>85</v>
      </c>
      <c r="E355" s="42" t="s">
        <v>85</v>
      </c>
      <c r="F355" s="42" t="s">
        <v>85</v>
      </c>
      <c r="G355" s="33">
        <v>0</v>
      </c>
      <c r="H355" s="34">
        <f t="shared" si="101"/>
        <v>0</v>
      </c>
      <c r="I355" s="34">
        <f t="shared" si="99"/>
        <v>0</v>
      </c>
      <c r="J355" s="34">
        <f t="shared" si="100"/>
        <v>0</v>
      </c>
    </row>
    <row r="356" spans="2:12" ht="15" customHeight="1" x14ac:dyDescent="0.25">
      <c r="B356" s="61" t="s">
        <v>89</v>
      </c>
      <c r="C356" s="61"/>
      <c r="D356" s="61"/>
      <c r="E356" s="61"/>
      <c r="F356" s="61"/>
      <c r="H356" s="35">
        <f>SUM(H346:H355)</f>
        <v>0</v>
      </c>
      <c r="I356" s="35">
        <f>SUM(I346:I355)</f>
        <v>0</v>
      </c>
      <c r="J356" s="35">
        <f>SUM(J346:J355)</f>
        <v>0</v>
      </c>
    </row>
    <row r="359" spans="2:12" ht="24" x14ac:dyDescent="0.25">
      <c r="B359" s="46" t="s">
        <v>183</v>
      </c>
      <c r="C359" s="42" t="s">
        <v>85</v>
      </c>
      <c r="D359" s="42" t="s">
        <v>64</v>
      </c>
      <c r="E359" s="41" t="s">
        <v>65</v>
      </c>
      <c r="F359" s="62"/>
      <c r="G359" s="62"/>
    </row>
    <row r="360" spans="2:12" ht="15" customHeight="1" x14ac:dyDescent="0.25">
      <c r="B360" s="61" t="s">
        <v>66</v>
      </c>
      <c r="C360" s="61"/>
      <c r="D360" s="61"/>
      <c r="E360" s="61"/>
      <c r="F360" s="61"/>
      <c r="G360" s="61"/>
      <c r="H360" s="61"/>
      <c r="I360" s="61"/>
      <c r="J360" s="61"/>
      <c r="K360" s="61"/>
      <c r="L360" s="61"/>
    </row>
    <row r="361" spans="2:12" ht="22.5" x14ac:dyDescent="0.25">
      <c r="B361" s="7" t="s">
        <v>67</v>
      </c>
      <c r="C361" s="7" t="s">
        <v>68</v>
      </c>
      <c r="D361" s="7" t="s">
        <v>69</v>
      </c>
      <c r="E361" s="7" t="s">
        <v>70</v>
      </c>
      <c r="F361" s="7" t="s">
        <v>71</v>
      </c>
      <c r="G361" s="7" t="s">
        <v>72</v>
      </c>
      <c r="H361" s="7" t="s">
        <v>73</v>
      </c>
      <c r="I361" s="7" t="s">
        <v>74</v>
      </c>
      <c r="J361" s="7" t="s">
        <v>75</v>
      </c>
    </row>
    <row r="362" spans="2:12" x14ac:dyDescent="0.25">
      <c r="B362" s="42"/>
      <c r="C362" s="42"/>
      <c r="D362" s="42"/>
      <c r="E362" s="42" t="s">
        <v>85</v>
      </c>
      <c r="F362" s="42" t="s">
        <v>85</v>
      </c>
      <c r="G362" s="33">
        <v>0</v>
      </c>
      <c r="H362" s="34">
        <f t="shared" ref="H362:H371" si="102">IF(B362="Attivo materiale",G362,0)</f>
        <v>0</v>
      </c>
      <c r="I362" s="34">
        <f t="shared" ref="I362:I371" si="103">IF(B362="Attivo immateriale",G362,0)</f>
        <v>0</v>
      </c>
      <c r="J362" s="34">
        <f t="shared" ref="J362:J371" si="104">IF(OR(E362="-",F362="-",G362="-"),0,(H362+I362))</f>
        <v>0</v>
      </c>
    </row>
    <row r="363" spans="2:12" x14ac:dyDescent="0.25">
      <c r="B363" s="42"/>
      <c r="C363" s="42"/>
      <c r="D363" s="42"/>
      <c r="E363" s="42" t="s">
        <v>85</v>
      </c>
      <c r="F363" s="42" t="s">
        <v>85</v>
      </c>
      <c r="G363" s="33">
        <v>0</v>
      </c>
      <c r="H363" s="34">
        <f t="shared" si="102"/>
        <v>0</v>
      </c>
      <c r="I363" s="34">
        <f t="shared" si="103"/>
        <v>0</v>
      </c>
      <c r="J363" s="34">
        <f t="shared" si="104"/>
        <v>0</v>
      </c>
    </row>
    <row r="364" spans="2:12" x14ac:dyDescent="0.25">
      <c r="B364" s="42"/>
      <c r="C364" s="42"/>
      <c r="D364" s="42"/>
      <c r="E364" s="42" t="s">
        <v>85</v>
      </c>
      <c r="F364" s="42" t="s">
        <v>85</v>
      </c>
      <c r="G364" s="33">
        <v>0</v>
      </c>
      <c r="H364" s="34">
        <f t="shared" si="102"/>
        <v>0</v>
      </c>
      <c r="I364" s="34">
        <f t="shared" si="103"/>
        <v>0</v>
      </c>
      <c r="J364" s="34">
        <f t="shared" si="104"/>
        <v>0</v>
      </c>
    </row>
    <row r="365" spans="2:12" x14ac:dyDescent="0.25">
      <c r="B365" s="42"/>
      <c r="C365" s="42"/>
      <c r="D365" s="42"/>
      <c r="E365" s="42" t="s">
        <v>85</v>
      </c>
      <c r="F365" s="42" t="s">
        <v>85</v>
      </c>
      <c r="G365" s="33">
        <v>0</v>
      </c>
      <c r="H365" s="34">
        <f t="shared" si="102"/>
        <v>0</v>
      </c>
      <c r="I365" s="34">
        <f t="shared" si="103"/>
        <v>0</v>
      </c>
      <c r="J365" s="34">
        <f t="shared" si="104"/>
        <v>0</v>
      </c>
    </row>
    <row r="366" spans="2:12" x14ac:dyDescent="0.25">
      <c r="B366" s="42"/>
      <c r="C366" s="42"/>
      <c r="D366" s="42"/>
      <c r="E366" s="42" t="s">
        <v>85</v>
      </c>
      <c r="F366" s="42" t="s">
        <v>85</v>
      </c>
      <c r="G366" s="33">
        <v>0</v>
      </c>
      <c r="H366" s="34">
        <f t="shared" si="102"/>
        <v>0</v>
      </c>
      <c r="I366" s="34">
        <f t="shared" si="103"/>
        <v>0</v>
      </c>
      <c r="J366" s="34">
        <f t="shared" si="104"/>
        <v>0</v>
      </c>
    </row>
    <row r="367" spans="2:12" x14ac:dyDescent="0.25">
      <c r="B367" s="42"/>
      <c r="C367" s="42"/>
      <c r="D367" s="42"/>
      <c r="E367" s="42" t="s">
        <v>85</v>
      </c>
      <c r="F367" s="42" t="s">
        <v>85</v>
      </c>
      <c r="G367" s="33">
        <v>0</v>
      </c>
      <c r="H367" s="34">
        <f t="shared" si="102"/>
        <v>0</v>
      </c>
      <c r="I367" s="34">
        <f t="shared" si="103"/>
        <v>0</v>
      </c>
      <c r="J367" s="34">
        <f t="shared" si="104"/>
        <v>0</v>
      </c>
    </row>
    <row r="368" spans="2:12" x14ac:dyDescent="0.25">
      <c r="B368" s="42"/>
      <c r="C368" s="42"/>
      <c r="D368" s="42"/>
      <c r="E368" s="42" t="s">
        <v>85</v>
      </c>
      <c r="F368" s="42" t="s">
        <v>85</v>
      </c>
      <c r="G368" s="33">
        <v>0</v>
      </c>
      <c r="H368" s="34">
        <f t="shared" si="102"/>
        <v>0</v>
      </c>
      <c r="I368" s="34">
        <f t="shared" si="103"/>
        <v>0</v>
      </c>
      <c r="J368" s="34">
        <f t="shared" si="104"/>
        <v>0</v>
      </c>
    </row>
    <row r="369" spans="2:12" x14ac:dyDescent="0.25">
      <c r="B369" s="42"/>
      <c r="C369" s="42"/>
      <c r="D369" s="42"/>
      <c r="E369" s="42" t="s">
        <v>85</v>
      </c>
      <c r="F369" s="42" t="s">
        <v>85</v>
      </c>
      <c r="G369" s="33">
        <v>0</v>
      </c>
      <c r="H369" s="34">
        <f t="shared" si="102"/>
        <v>0</v>
      </c>
      <c r="I369" s="34">
        <f t="shared" si="103"/>
        <v>0</v>
      </c>
      <c r="J369" s="34">
        <f t="shared" si="104"/>
        <v>0</v>
      </c>
    </row>
    <row r="370" spans="2:12" x14ac:dyDescent="0.25">
      <c r="B370" s="42"/>
      <c r="C370" s="42"/>
      <c r="D370" s="42"/>
      <c r="E370" s="42" t="s">
        <v>85</v>
      </c>
      <c r="F370" s="42" t="s">
        <v>85</v>
      </c>
      <c r="G370" s="33">
        <v>0</v>
      </c>
      <c r="H370" s="34">
        <f t="shared" si="102"/>
        <v>0</v>
      </c>
      <c r="I370" s="34">
        <f t="shared" si="103"/>
        <v>0</v>
      </c>
      <c r="J370" s="34">
        <f t="shared" si="104"/>
        <v>0</v>
      </c>
    </row>
    <row r="371" spans="2:12" x14ac:dyDescent="0.25">
      <c r="B371" s="42"/>
      <c r="C371" s="42"/>
      <c r="D371" s="42"/>
      <c r="E371" s="42" t="s">
        <v>85</v>
      </c>
      <c r="F371" s="42" t="s">
        <v>85</v>
      </c>
      <c r="G371" s="33">
        <v>0</v>
      </c>
      <c r="H371" s="34">
        <f t="shared" si="102"/>
        <v>0</v>
      </c>
      <c r="I371" s="34">
        <f t="shared" si="103"/>
        <v>0</v>
      </c>
      <c r="J371" s="34">
        <f t="shared" si="104"/>
        <v>0</v>
      </c>
    </row>
    <row r="372" spans="2:12" ht="15" customHeight="1" x14ac:dyDescent="0.25">
      <c r="B372" s="61" t="s">
        <v>76</v>
      </c>
      <c r="C372" s="61"/>
      <c r="D372" s="61"/>
      <c r="E372" s="61"/>
      <c r="F372" s="61"/>
      <c r="H372" s="30">
        <f t="shared" ref="H372:J372" si="105">SUM(H362:H371)</f>
        <v>0</v>
      </c>
      <c r="I372" s="30">
        <f t="shared" si="105"/>
        <v>0</v>
      </c>
      <c r="J372" s="30">
        <f t="shared" si="105"/>
        <v>0</v>
      </c>
    </row>
    <row r="374" spans="2:12" ht="15" customHeight="1" x14ac:dyDescent="0.25">
      <c r="B374" s="61" t="s">
        <v>77</v>
      </c>
      <c r="C374" s="61"/>
      <c r="D374" s="61"/>
      <c r="E374" s="61"/>
      <c r="F374" s="61"/>
      <c r="G374" s="61"/>
      <c r="H374" s="61"/>
      <c r="I374" s="61"/>
      <c r="J374" s="61"/>
      <c r="K374" s="61"/>
      <c r="L374" s="61"/>
    </row>
    <row r="375" spans="2:12" ht="22.5" x14ac:dyDescent="0.25">
      <c r="B375" s="7" t="s">
        <v>78</v>
      </c>
      <c r="C375" s="7" t="s">
        <v>68</v>
      </c>
      <c r="D375" s="7" t="s">
        <v>79</v>
      </c>
      <c r="E375" s="7" t="s">
        <v>70</v>
      </c>
      <c r="F375" s="7" t="s">
        <v>71</v>
      </c>
      <c r="G375" s="7" t="s">
        <v>80</v>
      </c>
      <c r="H375" s="7" t="s">
        <v>81</v>
      </c>
      <c r="I375" s="7" t="s">
        <v>82</v>
      </c>
      <c r="J375" s="7" t="s">
        <v>83</v>
      </c>
      <c r="K375" s="7" t="s">
        <v>84</v>
      </c>
      <c r="L375" s="7" t="s">
        <v>75</v>
      </c>
    </row>
    <row r="376" spans="2:12" x14ac:dyDescent="0.25">
      <c r="B376" s="42"/>
      <c r="C376" s="42"/>
      <c r="D376" s="42" t="s">
        <v>85</v>
      </c>
      <c r="E376" s="42" t="s">
        <v>85</v>
      </c>
      <c r="F376" s="42" t="s">
        <v>85</v>
      </c>
      <c r="G376" s="42" t="s">
        <v>85</v>
      </c>
      <c r="H376" s="34">
        <f>IFERROR(INDEX(Dati!$O$2:$O$10,MATCH(G376,Dati!$N$2:$N$10,0)),0)</f>
        <v>0</v>
      </c>
      <c r="I376" s="54">
        <v>0</v>
      </c>
      <c r="J376" s="34">
        <f t="shared" ref="J376:J385" si="106">IF(D376="RI",H376*I376,0)</f>
        <v>0</v>
      </c>
      <c r="K376" s="34">
        <f t="shared" ref="K376:K385" si="107">IF(D376="SS",H376*I376,0)</f>
        <v>0</v>
      </c>
      <c r="L376" s="34">
        <f t="shared" ref="L376:L385" si="108">IF(OR(D376="-",E376="-",F376="-",G376="-",I376="-"),0,(J376+K376))</f>
        <v>0</v>
      </c>
    </row>
    <row r="377" spans="2:12" x14ac:dyDescent="0.25">
      <c r="B377" s="42"/>
      <c r="C377" s="42"/>
      <c r="D377" s="42" t="s">
        <v>85</v>
      </c>
      <c r="E377" s="42" t="s">
        <v>85</v>
      </c>
      <c r="F377" s="42" t="s">
        <v>85</v>
      </c>
      <c r="G377" s="42" t="s">
        <v>85</v>
      </c>
      <c r="H377" s="34">
        <f>IFERROR(INDEX(Dati!$O$2:$O$10,MATCH(G377,Dati!$N$2:$N$10,0)),0)</f>
        <v>0</v>
      </c>
      <c r="I377" s="54">
        <v>0</v>
      </c>
      <c r="J377" s="34">
        <f t="shared" si="106"/>
        <v>0</v>
      </c>
      <c r="K377" s="34">
        <f t="shared" si="107"/>
        <v>0</v>
      </c>
      <c r="L377" s="34">
        <f t="shared" si="108"/>
        <v>0</v>
      </c>
    </row>
    <row r="378" spans="2:12" x14ac:dyDescent="0.25">
      <c r="B378" s="42"/>
      <c r="C378" s="42"/>
      <c r="D378" s="42" t="s">
        <v>85</v>
      </c>
      <c r="E378" s="42" t="s">
        <v>85</v>
      </c>
      <c r="F378" s="42" t="s">
        <v>85</v>
      </c>
      <c r="G378" s="42" t="s">
        <v>85</v>
      </c>
      <c r="H378" s="34">
        <f>IFERROR(INDEX(Dati!$O$2:$O$10,MATCH(G378,Dati!$N$2:$N$10,0)),0)</f>
        <v>0</v>
      </c>
      <c r="I378" s="54">
        <v>0</v>
      </c>
      <c r="J378" s="34">
        <f t="shared" si="106"/>
        <v>0</v>
      </c>
      <c r="K378" s="34">
        <f t="shared" si="107"/>
        <v>0</v>
      </c>
      <c r="L378" s="34">
        <f t="shared" si="108"/>
        <v>0</v>
      </c>
    </row>
    <row r="379" spans="2:12" x14ac:dyDescent="0.25">
      <c r="B379" s="42"/>
      <c r="C379" s="42"/>
      <c r="D379" s="42" t="s">
        <v>85</v>
      </c>
      <c r="E379" s="42" t="s">
        <v>85</v>
      </c>
      <c r="F379" s="42" t="s">
        <v>85</v>
      </c>
      <c r="G379" s="42" t="s">
        <v>85</v>
      </c>
      <c r="H379" s="34">
        <f>IFERROR(INDEX(Dati!$O$2:$O$10,MATCH(G379,Dati!$N$2:$N$10,0)),0)</f>
        <v>0</v>
      </c>
      <c r="I379" s="54">
        <v>0</v>
      </c>
      <c r="J379" s="34">
        <f t="shared" si="106"/>
        <v>0</v>
      </c>
      <c r="K379" s="34">
        <f t="shared" si="107"/>
        <v>0</v>
      </c>
      <c r="L379" s="34">
        <f t="shared" si="108"/>
        <v>0</v>
      </c>
    </row>
    <row r="380" spans="2:12" x14ac:dyDescent="0.25">
      <c r="B380" s="42"/>
      <c r="C380" s="42"/>
      <c r="D380" s="42" t="s">
        <v>85</v>
      </c>
      <c r="E380" s="42" t="s">
        <v>85</v>
      </c>
      <c r="F380" s="42" t="s">
        <v>85</v>
      </c>
      <c r="G380" s="42" t="s">
        <v>85</v>
      </c>
      <c r="H380" s="34">
        <f>IFERROR(INDEX(Dati!$O$2:$O$10,MATCH(G380,Dati!$N$2:$N$10,0)),0)</f>
        <v>0</v>
      </c>
      <c r="I380" s="54">
        <v>0</v>
      </c>
      <c r="J380" s="34">
        <f t="shared" si="106"/>
        <v>0</v>
      </c>
      <c r="K380" s="34">
        <f t="shared" si="107"/>
        <v>0</v>
      </c>
      <c r="L380" s="34">
        <f t="shared" si="108"/>
        <v>0</v>
      </c>
    </row>
    <row r="381" spans="2:12" x14ac:dyDescent="0.25">
      <c r="B381" s="42"/>
      <c r="C381" s="42"/>
      <c r="D381" s="42" t="s">
        <v>85</v>
      </c>
      <c r="E381" s="42" t="s">
        <v>85</v>
      </c>
      <c r="F381" s="42" t="s">
        <v>85</v>
      </c>
      <c r="G381" s="42" t="s">
        <v>85</v>
      </c>
      <c r="H381" s="34">
        <f>IFERROR(INDEX(Dati!$O$2:$O$10,MATCH(G381,Dati!$N$2:$N$10,0)),0)</f>
        <v>0</v>
      </c>
      <c r="I381" s="54">
        <v>0</v>
      </c>
      <c r="J381" s="34">
        <f t="shared" si="106"/>
        <v>0</v>
      </c>
      <c r="K381" s="34">
        <f t="shared" si="107"/>
        <v>0</v>
      </c>
      <c r="L381" s="34">
        <f t="shared" si="108"/>
        <v>0</v>
      </c>
    </row>
    <row r="382" spans="2:12" x14ac:dyDescent="0.25">
      <c r="B382" s="42"/>
      <c r="C382" s="42"/>
      <c r="D382" s="42" t="s">
        <v>85</v>
      </c>
      <c r="E382" s="42" t="s">
        <v>85</v>
      </c>
      <c r="F382" s="42" t="s">
        <v>85</v>
      </c>
      <c r="G382" s="42" t="s">
        <v>85</v>
      </c>
      <c r="H382" s="34">
        <f>IFERROR(INDEX(Dati!$O$2:$O$10,MATCH(G382,Dati!$N$2:$N$10,0)),0)</f>
        <v>0</v>
      </c>
      <c r="I382" s="54">
        <v>0</v>
      </c>
      <c r="J382" s="34">
        <f t="shared" si="106"/>
        <v>0</v>
      </c>
      <c r="K382" s="34">
        <f t="shared" si="107"/>
        <v>0</v>
      </c>
      <c r="L382" s="34">
        <f t="shared" si="108"/>
        <v>0</v>
      </c>
    </row>
    <row r="383" spans="2:12" x14ac:dyDescent="0.25">
      <c r="B383" s="42"/>
      <c r="C383" s="42"/>
      <c r="D383" s="42" t="s">
        <v>85</v>
      </c>
      <c r="E383" s="42" t="s">
        <v>85</v>
      </c>
      <c r="F383" s="42" t="s">
        <v>85</v>
      </c>
      <c r="G383" s="42" t="s">
        <v>85</v>
      </c>
      <c r="H383" s="34">
        <f>IFERROR(INDEX(Dati!$O$2:$O$10,MATCH(G383,Dati!$N$2:$N$10,0)),0)</f>
        <v>0</v>
      </c>
      <c r="I383" s="54">
        <v>0</v>
      </c>
      <c r="J383" s="34">
        <f t="shared" si="106"/>
        <v>0</v>
      </c>
      <c r="K383" s="34">
        <f t="shared" si="107"/>
        <v>0</v>
      </c>
      <c r="L383" s="34">
        <f t="shared" si="108"/>
        <v>0</v>
      </c>
    </row>
    <row r="384" spans="2:12" x14ac:dyDescent="0.25">
      <c r="B384" s="42"/>
      <c r="C384" s="42"/>
      <c r="D384" s="42" t="s">
        <v>85</v>
      </c>
      <c r="E384" s="42" t="s">
        <v>85</v>
      </c>
      <c r="F384" s="42" t="s">
        <v>85</v>
      </c>
      <c r="G384" s="42" t="s">
        <v>85</v>
      </c>
      <c r="H384" s="34">
        <f>IFERROR(INDEX(Dati!$O$2:$O$10,MATCH(G384,Dati!$N$2:$N$10,0)),0)</f>
        <v>0</v>
      </c>
      <c r="I384" s="54">
        <v>0</v>
      </c>
      <c r="J384" s="34">
        <f t="shared" si="106"/>
        <v>0</v>
      </c>
      <c r="K384" s="34">
        <f t="shared" si="107"/>
        <v>0</v>
      </c>
      <c r="L384" s="34">
        <f t="shared" si="108"/>
        <v>0</v>
      </c>
    </row>
    <row r="385" spans="2:12" x14ac:dyDescent="0.25">
      <c r="B385" s="42"/>
      <c r="C385" s="42"/>
      <c r="D385" s="42" t="s">
        <v>85</v>
      </c>
      <c r="E385" s="42" t="s">
        <v>85</v>
      </c>
      <c r="F385" s="42" t="s">
        <v>85</v>
      </c>
      <c r="G385" s="42" t="s">
        <v>85</v>
      </c>
      <c r="H385" s="34">
        <f>IFERROR(INDEX(Dati!$O$2:$O$10,MATCH(G385,Dati!$N$2:$N$10,0)),0)</f>
        <v>0</v>
      </c>
      <c r="I385" s="54">
        <v>0</v>
      </c>
      <c r="J385" s="34">
        <f t="shared" si="106"/>
        <v>0</v>
      </c>
      <c r="K385" s="34">
        <f t="shared" si="107"/>
        <v>0</v>
      </c>
      <c r="L385" s="34">
        <f t="shared" si="108"/>
        <v>0</v>
      </c>
    </row>
    <row r="386" spans="2:12" ht="15" customHeight="1" x14ac:dyDescent="0.25">
      <c r="B386" s="61" t="s">
        <v>86</v>
      </c>
      <c r="C386" s="61"/>
      <c r="D386" s="61"/>
      <c r="E386" s="61"/>
      <c r="F386" s="61"/>
      <c r="G386" s="61"/>
      <c r="J386" s="35">
        <f>SUM(J376:J385)</f>
        <v>0</v>
      </c>
      <c r="K386" s="35">
        <f>SUM(K376:K385)</f>
        <v>0</v>
      </c>
      <c r="L386" s="35">
        <f>SUM(L376:L385)</f>
        <v>0</v>
      </c>
    </row>
    <row r="388" spans="2:12" ht="15" customHeight="1" x14ac:dyDescent="0.25">
      <c r="B388" s="61" t="s">
        <v>87</v>
      </c>
      <c r="C388" s="61"/>
      <c r="D388" s="61"/>
      <c r="E388" s="61"/>
      <c r="F388" s="61"/>
      <c r="G388" s="61"/>
      <c r="H388" s="61"/>
      <c r="I388" s="61"/>
      <c r="J388" s="61"/>
      <c r="K388" s="61"/>
      <c r="L388" s="61"/>
    </row>
    <row r="389" spans="2:12" ht="22.5" x14ac:dyDescent="0.25">
      <c r="B389" s="7" t="s">
        <v>88</v>
      </c>
      <c r="C389" s="7" t="s">
        <v>68</v>
      </c>
      <c r="D389" s="7" t="s">
        <v>79</v>
      </c>
      <c r="E389" s="7" t="s">
        <v>70</v>
      </c>
      <c r="F389" s="7" t="s">
        <v>71</v>
      </c>
      <c r="G389" s="7" t="s">
        <v>72</v>
      </c>
      <c r="H389" s="7" t="s">
        <v>83</v>
      </c>
      <c r="I389" s="7" t="s">
        <v>84</v>
      </c>
      <c r="J389" s="7" t="s">
        <v>75</v>
      </c>
    </row>
    <row r="390" spans="2:12" x14ac:dyDescent="0.25">
      <c r="B390" s="42" t="s">
        <v>85</v>
      </c>
      <c r="C390" s="42"/>
      <c r="D390" s="42" t="s">
        <v>85</v>
      </c>
      <c r="E390" s="42" t="s">
        <v>85</v>
      </c>
      <c r="F390" s="42" t="s">
        <v>85</v>
      </c>
      <c r="G390" s="33">
        <v>0</v>
      </c>
      <c r="H390" s="34">
        <f t="shared" ref="H390:H399" si="109">IF(D390="RI",G390,0)</f>
        <v>0</v>
      </c>
      <c r="I390" s="34">
        <f t="shared" ref="I390:I399" si="110">IF(D390="SS",G390,0)</f>
        <v>0</v>
      </c>
      <c r="J390" s="34">
        <f t="shared" ref="J390:J399" si="111">IF(OR(D390="-",E390="-",F390="-",G390="-"),0,(H390+I390))</f>
        <v>0</v>
      </c>
    </row>
    <row r="391" spans="2:12" x14ac:dyDescent="0.25">
      <c r="B391" s="42" t="s">
        <v>85</v>
      </c>
      <c r="C391" s="42"/>
      <c r="D391" s="42" t="s">
        <v>85</v>
      </c>
      <c r="E391" s="42" t="s">
        <v>85</v>
      </c>
      <c r="F391" s="42" t="s">
        <v>85</v>
      </c>
      <c r="G391" s="33">
        <v>0</v>
      </c>
      <c r="H391" s="34">
        <f t="shared" si="109"/>
        <v>0</v>
      </c>
      <c r="I391" s="34">
        <f t="shared" si="110"/>
        <v>0</v>
      </c>
      <c r="J391" s="34">
        <f t="shared" si="111"/>
        <v>0</v>
      </c>
    </row>
    <row r="392" spans="2:12" x14ac:dyDescent="0.25">
      <c r="B392" s="42" t="s">
        <v>85</v>
      </c>
      <c r="C392" s="42"/>
      <c r="D392" s="42" t="s">
        <v>85</v>
      </c>
      <c r="E392" s="42" t="s">
        <v>85</v>
      </c>
      <c r="F392" s="42" t="s">
        <v>85</v>
      </c>
      <c r="G392" s="33">
        <v>0</v>
      </c>
      <c r="H392" s="34">
        <f t="shared" si="109"/>
        <v>0</v>
      </c>
      <c r="I392" s="34">
        <f t="shared" si="110"/>
        <v>0</v>
      </c>
      <c r="J392" s="34">
        <f t="shared" si="111"/>
        <v>0</v>
      </c>
    </row>
    <row r="393" spans="2:12" x14ac:dyDescent="0.25">
      <c r="B393" s="42" t="s">
        <v>85</v>
      </c>
      <c r="C393" s="42"/>
      <c r="D393" s="42" t="s">
        <v>85</v>
      </c>
      <c r="E393" s="42" t="s">
        <v>85</v>
      </c>
      <c r="F393" s="42" t="s">
        <v>85</v>
      </c>
      <c r="G393" s="33">
        <v>0</v>
      </c>
      <c r="H393" s="34">
        <f t="shared" si="109"/>
        <v>0</v>
      </c>
      <c r="I393" s="34">
        <f t="shared" si="110"/>
        <v>0</v>
      </c>
      <c r="J393" s="34">
        <f t="shared" si="111"/>
        <v>0</v>
      </c>
    </row>
    <row r="394" spans="2:12" x14ac:dyDescent="0.25">
      <c r="B394" s="42" t="s">
        <v>85</v>
      </c>
      <c r="C394" s="42"/>
      <c r="D394" s="42" t="s">
        <v>85</v>
      </c>
      <c r="E394" s="42" t="s">
        <v>85</v>
      </c>
      <c r="F394" s="42" t="s">
        <v>85</v>
      </c>
      <c r="G394" s="33">
        <v>0</v>
      </c>
      <c r="H394" s="34">
        <f t="shared" si="109"/>
        <v>0</v>
      </c>
      <c r="I394" s="34">
        <f t="shared" si="110"/>
        <v>0</v>
      </c>
      <c r="J394" s="34">
        <f t="shared" si="111"/>
        <v>0</v>
      </c>
    </row>
    <row r="395" spans="2:12" x14ac:dyDescent="0.25">
      <c r="B395" s="42" t="s">
        <v>85</v>
      </c>
      <c r="C395" s="42"/>
      <c r="D395" s="42" t="s">
        <v>85</v>
      </c>
      <c r="E395" s="42" t="s">
        <v>85</v>
      </c>
      <c r="F395" s="42" t="s">
        <v>85</v>
      </c>
      <c r="G395" s="33">
        <v>0</v>
      </c>
      <c r="H395" s="34">
        <f t="shared" si="109"/>
        <v>0</v>
      </c>
      <c r="I395" s="34">
        <f t="shared" si="110"/>
        <v>0</v>
      </c>
      <c r="J395" s="34">
        <f t="shared" si="111"/>
        <v>0</v>
      </c>
    </row>
    <row r="396" spans="2:12" x14ac:dyDescent="0.25">
      <c r="B396" s="42" t="s">
        <v>85</v>
      </c>
      <c r="C396" s="42"/>
      <c r="D396" s="42" t="s">
        <v>85</v>
      </c>
      <c r="E396" s="42" t="s">
        <v>85</v>
      </c>
      <c r="F396" s="42" t="s">
        <v>85</v>
      </c>
      <c r="G396" s="33">
        <v>0</v>
      </c>
      <c r="H396" s="34">
        <f t="shared" si="109"/>
        <v>0</v>
      </c>
      <c r="I396" s="34">
        <f t="shared" si="110"/>
        <v>0</v>
      </c>
      <c r="J396" s="34">
        <f t="shared" si="111"/>
        <v>0</v>
      </c>
    </row>
    <row r="397" spans="2:12" x14ac:dyDescent="0.25">
      <c r="B397" s="42" t="s">
        <v>85</v>
      </c>
      <c r="C397" s="42"/>
      <c r="D397" s="42" t="s">
        <v>85</v>
      </c>
      <c r="E397" s="42" t="s">
        <v>85</v>
      </c>
      <c r="F397" s="42" t="s">
        <v>85</v>
      </c>
      <c r="G397" s="33">
        <v>0</v>
      </c>
      <c r="H397" s="34">
        <f t="shared" si="109"/>
        <v>0</v>
      </c>
      <c r="I397" s="34">
        <f t="shared" si="110"/>
        <v>0</v>
      </c>
      <c r="J397" s="34">
        <f t="shared" si="111"/>
        <v>0</v>
      </c>
    </row>
    <row r="398" spans="2:12" x14ac:dyDescent="0.25">
      <c r="B398" s="42" t="s">
        <v>85</v>
      </c>
      <c r="C398" s="42"/>
      <c r="D398" s="42" t="s">
        <v>85</v>
      </c>
      <c r="E398" s="42" t="s">
        <v>85</v>
      </c>
      <c r="F398" s="42" t="s">
        <v>85</v>
      </c>
      <c r="G398" s="33">
        <v>0</v>
      </c>
      <c r="H398" s="34">
        <f t="shared" si="109"/>
        <v>0</v>
      </c>
      <c r="I398" s="34">
        <f t="shared" si="110"/>
        <v>0</v>
      </c>
      <c r="J398" s="34">
        <f t="shared" si="111"/>
        <v>0</v>
      </c>
    </row>
    <row r="399" spans="2:12" x14ac:dyDescent="0.25">
      <c r="B399" s="42" t="s">
        <v>85</v>
      </c>
      <c r="C399" s="42"/>
      <c r="D399" s="42" t="s">
        <v>85</v>
      </c>
      <c r="E399" s="42" t="s">
        <v>85</v>
      </c>
      <c r="F399" s="42" t="s">
        <v>85</v>
      </c>
      <c r="G399" s="33">
        <v>0</v>
      </c>
      <c r="H399" s="34">
        <f t="shared" si="109"/>
        <v>0</v>
      </c>
      <c r="I399" s="34">
        <f t="shared" si="110"/>
        <v>0</v>
      </c>
      <c r="J399" s="34">
        <f t="shared" si="111"/>
        <v>0</v>
      </c>
    </row>
    <row r="400" spans="2:12" ht="15" customHeight="1" x14ac:dyDescent="0.25">
      <c r="B400" s="61" t="s">
        <v>89</v>
      </c>
      <c r="C400" s="61"/>
      <c r="D400" s="61"/>
      <c r="E400" s="61"/>
      <c r="F400" s="61"/>
      <c r="H400" s="35">
        <f t="shared" ref="H400:J400" si="112">SUM(H390:H399)</f>
        <v>0</v>
      </c>
      <c r="I400" s="35">
        <f t="shared" si="112"/>
        <v>0</v>
      </c>
      <c r="J400" s="35">
        <f t="shared" si="112"/>
        <v>0</v>
      </c>
    </row>
    <row r="403" spans="2:12" ht="24" x14ac:dyDescent="0.25">
      <c r="B403" s="46" t="s">
        <v>184</v>
      </c>
      <c r="C403" s="42" t="s">
        <v>85</v>
      </c>
      <c r="D403" s="42" t="s">
        <v>64</v>
      </c>
      <c r="E403" s="41" t="s">
        <v>65</v>
      </c>
      <c r="F403" s="62"/>
      <c r="G403" s="62"/>
    </row>
    <row r="404" spans="2:12" ht="15" customHeight="1" x14ac:dyDescent="0.25">
      <c r="B404" s="61" t="s">
        <v>66</v>
      </c>
      <c r="C404" s="61"/>
      <c r="D404" s="61"/>
      <c r="E404" s="61"/>
      <c r="F404" s="61"/>
      <c r="G404" s="61"/>
      <c r="H404" s="61"/>
      <c r="I404" s="61"/>
      <c r="J404" s="61"/>
      <c r="K404" s="61"/>
      <c r="L404" s="61"/>
    </row>
    <row r="405" spans="2:12" ht="22.5" x14ac:dyDescent="0.25">
      <c r="B405" s="7" t="s">
        <v>67</v>
      </c>
      <c r="C405" s="7" t="s">
        <v>68</v>
      </c>
      <c r="D405" s="7" t="s">
        <v>69</v>
      </c>
      <c r="E405" s="7" t="s">
        <v>70</v>
      </c>
      <c r="F405" s="7" t="s">
        <v>71</v>
      </c>
      <c r="G405" s="7" t="s">
        <v>72</v>
      </c>
      <c r="H405" s="7" t="s">
        <v>73</v>
      </c>
      <c r="I405" s="7" t="s">
        <v>74</v>
      </c>
      <c r="J405" s="7" t="s">
        <v>75</v>
      </c>
    </row>
    <row r="406" spans="2:12" x14ac:dyDescent="0.25">
      <c r="B406" s="42" t="s">
        <v>145</v>
      </c>
      <c r="C406" s="42"/>
      <c r="D406" s="42"/>
      <c r="E406" s="42" t="s">
        <v>85</v>
      </c>
      <c r="F406" s="42" t="s">
        <v>85</v>
      </c>
      <c r="G406" s="33">
        <v>0</v>
      </c>
      <c r="H406" s="34">
        <f t="shared" ref="H406:H415" si="113">IF(B406="Attivo materiale",G406,0)</f>
        <v>0</v>
      </c>
      <c r="I406" s="34">
        <f t="shared" ref="I406:I415" si="114">IF(B406="Attivo immateriale",G406,0)</f>
        <v>0</v>
      </c>
      <c r="J406" s="34">
        <f t="shared" ref="J406:J415" si="115">IF(OR(E406="-",F406="-",G406="-"),0,(H406+I406))</f>
        <v>0</v>
      </c>
    </row>
    <row r="407" spans="2:12" x14ac:dyDescent="0.25">
      <c r="B407" s="42"/>
      <c r="C407" s="42"/>
      <c r="D407" s="42"/>
      <c r="E407" s="42" t="s">
        <v>85</v>
      </c>
      <c r="F407" s="42" t="s">
        <v>85</v>
      </c>
      <c r="G407" s="33">
        <v>0</v>
      </c>
      <c r="H407" s="34">
        <f t="shared" si="113"/>
        <v>0</v>
      </c>
      <c r="I407" s="34">
        <f t="shared" si="114"/>
        <v>0</v>
      </c>
      <c r="J407" s="34">
        <f t="shared" si="115"/>
        <v>0</v>
      </c>
    </row>
    <row r="408" spans="2:12" x14ac:dyDescent="0.25">
      <c r="B408" s="42"/>
      <c r="C408" s="42"/>
      <c r="D408" s="42"/>
      <c r="E408" s="42" t="s">
        <v>85</v>
      </c>
      <c r="F408" s="42" t="s">
        <v>85</v>
      </c>
      <c r="G408" s="33">
        <v>0</v>
      </c>
      <c r="H408" s="34">
        <f t="shared" si="113"/>
        <v>0</v>
      </c>
      <c r="I408" s="34">
        <f t="shared" si="114"/>
        <v>0</v>
      </c>
      <c r="J408" s="34">
        <f t="shared" si="115"/>
        <v>0</v>
      </c>
    </row>
    <row r="409" spans="2:12" x14ac:dyDescent="0.25">
      <c r="B409" s="42"/>
      <c r="C409" s="42"/>
      <c r="D409" s="42"/>
      <c r="E409" s="42" t="s">
        <v>85</v>
      </c>
      <c r="F409" s="42" t="s">
        <v>85</v>
      </c>
      <c r="G409" s="33">
        <v>0</v>
      </c>
      <c r="H409" s="34">
        <f t="shared" si="113"/>
        <v>0</v>
      </c>
      <c r="I409" s="34">
        <f t="shared" si="114"/>
        <v>0</v>
      </c>
      <c r="J409" s="34">
        <f t="shared" si="115"/>
        <v>0</v>
      </c>
    </row>
    <row r="410" spans="2:12" x14ac:dyDescent="0.25">
      <c r="B410" s="42"/>
      <c r="C410" s="42"/>
      <c r="D410" s="42"/>
      <c r="E410" s="42" t="s">
        <v>85</v>
      </c>
      <c r="F410" s="42" t="s">
        <v>85</v>
      </c>
      <c r="G410" s="33">
        <v>0</v>
      </c>
      <c r="H410" s="34">
        <f t="shared" si="113"/>
        <v>0</v>
      </c>
      <c r="I410" s="34">
        <f t="shared" si="114"/>
        <v>0</v>
      </c>
      <c r="J410" s="34">
        <f t="shared" si="115"/>
        <v>0</v>
      </c>
    </row>
    <row r="411" spans="2:12" x14ac:dyDescent="0.25">
      <c r="B411" s="42"/>
      <c r="C411" s="42"/>
      <c r="D411" s="42"/>
      <c r="E411" s="42" t="s">
        <v>85</v>
      </c>
      <c r="F411" s="42" t="s">
        <v>85</v>
      </c>
      <c r="G411" s="33">
        <v>0</v>
      </c>
      <c r="H411" s="34">
        <f t="shared" si="113"/>
        <v>0</v>
      </c>
      <c r="I411" s="34">
        <f t="shared" si="114"/>
        <v>0</v>
      </c>
      <c r="J411" s="34">
        <f t="shared" si="115"/>
        <v>0</v>
      </c>
    </row>
    <row r="412" spans="2:12" x14ac:dyDescent="0.25">
      <c r="B412" s="42"/>
      <c r="C412" s="42"/>
      <c r="D412" s="42"/>
      <c r="E412" s="42" t="s">
        <v>85</v>
      </c>
      <c r="F412" s="42" t="s">
        <v>85</v>
      </c>
      <c r="G412" s="33">
        <v>0</v>
      </c>
      <c r="H412" s="34">
        <f t="shared" si="113"/>
        <v>0</v>
      </c>
      <c r="I412" s="34">
        <f t="shared" si="114"/>
        <v>0</v>
      </c>
      <c r="J412" s="34">
        <f t="shared" si="115"/>
        <v>0</v>
      </c>
    </row>
    <row r="413" spans="2:12" x14ac:dyDescent="0.25">
      <c r="B413" s="42"/>
      <c r="C413" s="42"/>
      <c r="D413" s="42"/>
      <c r="E413" s="42" t="s">
        <v>85</v>
      </c>
      <c r="F413" s="42" t="s">
        <v>85</v>
      </c>
      <c r="G413" s="33">
        <v>0</v>
      </c>
      <c r="H413" s="34">
        <f t="shared" si="113"/>
        <v>0</v>
      </c>
      <c r="I413" s="34">
        <f t="shared" si="114"/>
        <v>0</v>
      </c>
      <c r="J413" s="34">
        <f t="shared" si="115"/>
        <v>0</v>
      </c>
    </row>
    <row r="414" spans="2:12" x14ac:dyDescent="0.25">
      <c r="B414" s="42"/>
      <c r="C414" s="42"/>
      <c r="D414" s="42"/>
      <c r="E414" s="42" t="s">
        <v>85</v>
      </c>
      <c r="F414" s="42" t="s">
        <v>85</v>
      </c>
      <c r="G414" s="33">
        <v>0</v>
      </c>
      <c r="H414" s="34">
        <f t="shared" si="113"/>
        <v>0</v>
      </c>
      <c r="I414" s="34">
        <f t="shared" si="114"/>
        <v>0</v>
      </c>
      <c r="J414" s="34">
        <f t="shared" si="115"/>
        <v>0</v>
      </c>
    </row>
    <row r="415" spans="2:12" x14ac:dyDescent="0.25">
      <c r="B415" s="42"/>
      <c r="C415" s="42"/>
      <c r="D415" s="42"/>
      <c r="E415" s="42" t="s">
        <v>85</v>
      </c>
      <c r="F415" s="42" t="s">
        <v>85</v>
      </c>
      <c r="G415" s="33">
        <v>0</v>
      </c>
      <c r="H415" s="34">
        <f t="shared" si="113"/>
        <v>0</v>
      </c>
      <c r="I415" s="34">
        <f t="shared" si="114"/>
        <v>0</v>
      </c>
      <c r="J415" s="34">
        <f t="shared" si="115"/>
        <v>0</v>
      </c>
    </row>
    <row r="416" spans="2:12" ht="15" customHeight="1" x14ac:dyDescent="0.25">
      <c r="B416" s="61" t="s">
        <v>76</v>
      </c>
      <c r="C416" s="61"/>
      <c r="D416" s="61"/>
      <c r="E416" s="61"/>
      <c r="F416" s="61"/>
      <c r="H416" s="30">
        <f t="shared" ref="H416:J416" si="116">SUM(H406:H415)</f>
        <v>0</v>
      </c>
      <c r="I416" s="30">
        <f t="shared" si="116"/>
        <v>0</v>
      </c>
      <c r="J416" s="30">
        <f t="shared" si="116"/>
        <v>0</v>
      </c>
    </row>
    <row r="418" spans="2:12" ht="15" customHeight="1" x14ac:dyDescent="0.25">
      <c r="B418" s="61" t="s">
        <v>77</v>
      </c>
      <c r="C418" s="61"/>
      <c r="D418" s="61"/>
      <c r="E418" s="61"/>
      <c r="F418" s="61"/>
      <c r="G418" s="61"/>
      <c r="H418" s="61"/>
      <c r="I418" s="61"/>
      <c r="J418" s="61"/>
      <c r="K418" s="61"/>
      <c r="L418" s="61"/>
    </row>
    <row r="419" spans="2:12" ht="22.5" x14ac:dyDescent="0.25">
      <c r="B419" s="7" t="s">
        <v>78</v>
      </c>
      <c r="C419" s="7" t="s">
        <v>68</v>
      </c>
      <c r="D419" s="7" t="s">
        <v>79</v>
      </c>
      <c r="E419" s="7" t="s">
        <v>70</v>
      </c>
      <c r="F419" s="7" t="s">
        <v>71</v>
      </c>
      <c r="G419" s="7" t="s">
        <v>80</v>
      </c>
      <c r="H419" s="7" t="s">
        <v>81</v>
      </c>
      <c r="I419" s="7" t="s">
        <v>82</v>
      </c>
      <c r="J419" s="7" t="s">
        <v>83</v>
      </c>
      <c r="K419" s="7" t="s">
        <v>84</v>
      </c>
      <c r="L419" s="7" t="s">
        <v>75</v>
      </c>
    </row>
    <row r="420" spans="2:12" x14ac:dyDescent="0.25">
      <c r="B420" s="42"/>
      <c r="C420" s="42"/>
      <c r="D420" s="42" t="s">
        <v>85</v>
      </c>
      <c r="E420" s="42" t="s">
        <v>85</v>
      </c>
      <c r="F420" s="42" t="s">
        <v>85</v>
      </c>
      <c r="G420" s="42" t="s">
        <v>85</v>
      </c>
      <c r="H420" s="34">
        <f>IFERROR(INDEX(Dati!$O$2:$O$10,MATCH(G420,Dati!$N$2:$N$10,0)),0)</f>
        <v>0</v>
      </c>
      <c r="I420" s="54">
        <v>0</v>
      </c>
      <c r="J420" s="34">
        <f t="shared" ref="J420:J429" si="117">IF(D420="RI",H420*I420,0)</f>
        <v>0</v>
      </c>
      <c r="K420" s="34">
        <f t="shared" ref="K420:K429" si="118">IF(D420="SS",H420*I420,0)</f>
        <v>0</v>
      </c>
      <c r="L420" s="34">
        <f t="shared" ref="L420:L429" si="119">IF(OR(D420="-",E420="-",F420="-",G420="-",I420="-"),0,(J420+K420))</f>
        <v>0</v>
      </c>
    </row>
    <row r="421" spans="2:12" x14ac:dyDescent="0.25">
      <c r="B421" s="42"/>
      <c r="C421" s="42"/>
      <c r="D421" s="42" t="s">
        <v>85</v>
      </c>
      <c r="E421" s="42" t="s">
        <v>85</v>
      </c>
      <c r="F421" s="42" t="s">
        <v>85</v>
      </c>
      <c r="G421" s="42" t="s">
        <v>85</v>
      </c>
      <c r="H421" s="34">
        <f>IFERROR(INDEX(Dati!$O$2:$O$10,MATCH(G421,Dati!$N$2:$N$10,0)),0)</f>
        <v>0</v>
      </c>
      <c r="I421" s="54">
        <v>0</v>
      </c>
      <c r="J421" s="34">
        <f t="shared" si="117"/>
        <v>0</v>
      </c>
      <c r="K421" s="34">
        <f t="shared" si="118"/>
        <v>0</v>
      </c>
      <c r="L421" s="34">
        <f t="shared" si="119"/>
        <v>0</v>
      </c>
    </row>
    <row r="422" spans="2:12" x14ac:dyDescent="0.25">
      <c r="B422" s="42"/>
      <c r="C422" s="42"/>
      <c r="D422" s="42" t="s">
        <v>85</v>
      </c>
      <c r="E422" s="42" t="s">
        <v>85</v>
      </c>
      <c r="F422" s="42" t="s">
        <v>85</v>
      </c>
      <c r="G422" s="42" t="s">
        <v>85</v>
      </c>
      <c r="H422" s="34">
        <f>IFERROR(INDEX(Dati!$O$2:$O$10,MATCH(G422,Dati!$N$2:$N$10,0)),0)</f>
        <v>0</v>
      </c>
      <c r="I422" s="54">
        <v>0</v>
      </c>
      <c r="J422" s="34">
        <f t="shared" si="117"/>
        <v>0</v>
      </c>
      <c r="K422" s="34">
        <f t="shared" si="118"/>
        <v>0</v>
      </c>
      <c r="L422" s="34">
        <f t="shared" si="119"/>
        <v>0</v>
      </c>
    </row>
    <row r="423" spans="2:12" x14ac:dyDescent="0.25">
      <c r="B423" s="42"/>
      <c r="C423" s="42"/>
      <c r="D423" s="42" t="s">
        <v>85</v>
      </c>
      <c r="E423" s="42" t="s">
        <v>85</v>
      </c>
      <c r="F423" s="42" t="s">
        <v>85</v>
      </c>
      <c r="G423" s="42" t="s">
        <v>85</v>
      </c>
      <c r="H423" s="34">
        <f>IFERROR(INDEX(Dati!$O$2:$O$10,MATCH(G423,Dati!$N$2:$N$10,0)),0)</f>
        <v>0</v>
      </c>
      <c r="I423" s="54">
        <v>0</v>
      </c>
      <c r="J423" s="34">
        <f t="shared" si="117"/>
        <v>0</v>
      </c>
      <c r="K423" s="34">
        <f t="shared" si="118"/>
        <v>0</v>
      </c>
      <c r="L423" s="34">
        <f t="shared" si="119"/>
        <v>0</v>
      </c>
    </row>
    <row r="424" spans="2:12" x14ac:dyDescent="0.25">
      <c r="B424" s="42"/>
      <c r="C424" s="42"/>
      <c r="D424" s="42" t="s">
        <v>85</v>
      </c>
      <c r="E424" s="42" t="s">
        <v>85</v>
      </c>
      <c r="F424" s="42" t="s">
        <v>85</v>
      </c>
      <c r="G424" s="42" t="s">
        <v>85</v>
      </c>
      <c r="H424" s="34">
        <f>IFERROR(INDEX(Dati!$O$2:$O$10,MATCH(G424,Dati!$N$2:$N$10,0)),0)</f>
        <v>0</v>
      </c>
      <c r="I424" s="54">
        <v>0</v>
      </c>
      <c r="J424" s="34">
        <f t="shared" si="117"/>
        <v>0</v>
      </c>
      <c r="K424" s="34">
        <f t="shared" si="118"/>
        <v>0</v>
      </c>
      <c r="L424" s="34">
        <f t="shared" si="119"/>
        <v>0</v>
      </c>
    </row>
    <row r="425" spans="2:12" x14ac:dyDescent="0.25">
      <c r="B425" s="42"/>
      <c r="C425" s="42"/>
      <c r="D425" s="42" t="s">
        <v>85</v>
      </c>
      <c r="E425" s="42" t="s">
        <v>85</v>
      </c>
      <c r="F425" s="42" t="s">
        <v>85</v>
      </c>
      <c r="G425" s="42" t="s">
        <v>85</v>
      </c>
      <c r="H425" s="34">
        <f>IFERROR(INDEX(Dati!$O$2:$O$10,MATCH(G425,Dati!$N$2:$N$10,0)),0)</f>
        <v>0</v>
      </c>
      <c r="I425" s="54">
        <v>0</v>
      </c>
      <c r="J425" s="34">
        <f t="shared" si="117"/>
        <v>0</v>
      </c>
      <c r="K425" s="34">
        <f t="shared" si="118"/>
        <v>0</v>
      </c>
      <c r="L425" s="34">
        <f t="shared" si="119"/>
        <v>0</v>
      </c>
    </row>
    <row r="426" spans="2:12" x14ac:dyDescent="0.25">
      <c r="B426" s="42"/>
      <c r="C426" s="42"/>
      <c r="D426" s="42" t="s">
        <v>85</v>
      </c>
      <c r="E426" s="42" t="s">
        <v>85</v>
      </c>
      <c r="F426" s="42" t="s">
        <v>85</v>
      </c>
      <c r="G426" s="42" t="s">
        <v>85</v>
      </c>
      <c r="H426" s="34">
        <f>IFERROR(INDEX(Dati!$O$2:$O$10,MATCH(G426,Dati!$N$2:$N$10,0)),0)</f>
        <v>0</v>
      </c>
      <c r="I426" s="54">
        <v>0</v>
      </c>
      <c r="J426" s="34">
        <f t="shared" si="117"/>
        <v>0</v>
      </c>
      <c r="K426" s="34">
        <f t="shared" si="118"/>
        <v>0</v>
      </c>
      <c r="L426" s="34">
        <f t="shared" si="119"/>
        <v>0</v>
      </c>
    </row>
    <row r="427" spans="2:12" x14ac:dyDescent="0.25">
      <c r="B427" s="42"/>
      <c r="C427" s="42"/>
      <c r="D427" s="42" t="s">
        <v>85</v>
      </c>
      <c r="E427" s="42" t="s">
        <v>85</v>
      </c>
      <c r="F427" s="42" t="s">
        <v>85</v>
      </c>
      <c r="G427" s="42" t="s">
        <v>85</v>
      </c>
      <c r="H427" s="34">
        <f>IFERROR(INDEX(Dati!$O$2:$O$10,MATCH(G427,Dati!$N$2:$N$10,0)),0)</f>
        <v>0</v>
      </c>
      <c r="I427" s="54">
        <v>0</v>
      </c>
      <c r="J427" s="34">
        <f t="shared" si="117"/>
        <v>0</v>
      </c>
      <c r="K427" s="34">
        <f t="shared" si="118"/>
        <v>0</v>
      </c>
      <c r="L427" s="34">
        <f t="shared" si="119"/>
        <v>0</v>
      </c>
    </row>
    <row r="428" spans="2:12" x14ac:dyDescent="0.25">
      <c r="B428" s="42"/>
      <c r="C428" s="42"/>
      <c r="D428" s="42" t="s">
        <v>85</v>
      </c>
      <c r="E428" s="42" t="s">
        <v>85</v>
      </c>
      <c r="F428" s="42" t="s">
        <v>85</v>
      </c>
      <c r="G428" s="42" t="s">
        <v>85</v>
      </c>
      <c r="H428" s="34">
        <f>IFERROR(INDEX(Dati!$O$2:$O$10,MATCH(G428,Dati!$N$2:$N$10,0)),0)</f>
        <v>0</v>
      </c>
      <c r="I428" s="54">
        <v>0</v>
      </c>
      <c r="J428" s="34">
        <f t="shared" si="117"/>
        <v>0</v>
      </c>
      <c r="K428" s="34">
        <f t="shared" si="118"/>
        <v>0</v>
      </c>
      <c r="L428" s="34">
        <f t="shared" si="119"/>
        <v>0</v>
      </c>
    </row>
    <row r="429" spans="2:12" x14ac:dyDescent="0.25">
      <c r="B429" s="42"/>
      <c r="C429" s="42"/>
      <c r="D429" s="42" t="s">
        <v>85</v>
      </c>
      <c r="E429" s="42" t="s">
        <v>85</v>
      </c>
      <c r="F429" s="42" t="s">
        <v>85</v>
      </c>
      <c r="G429" s="42" t="s">
        <v>85</v>
      </c>
      <c r="H429" s="34">
        <f>IFERROR(INDEX(Dati!$O$2:$O$10,MATCH(G429,Dati!$N$2:$N$10,0)),0)</f>
        <v>0</v>
      </c>
      <c r="I429" s="54">
        <v>0</v>
      </c>
      <c r="J429" s="34">
        <f t="shared" si="117"/>
        <v>0</v>
      </c>
      <c r="K429" s="34">
        <f t="shared" si="118"/>
        <v>0</v>
      </c>
      <c r="L429" s="34">
        <f t="shared" si="119"/>
        <v>0</v>
      </c>
    </row>
    <row r="430" spans="2:12" ht="15" customHeight="1" x14ac:dyDescent="0.25">
      <c r="B430" s="61" t="s">
        <v>86</v>
      </c>
      <c r="C430" s="61"/>
      <c r="D430" s="61"/>
      <c r="E430" s="61"/>
      <c r="F430" s="61"/>
      <c r="G430" s="61"/>
      <c r="J430" s="35">
        <f t="shared" ref="J430:L430" si="120">SUM(J420:J429)</f>
        <v>0</v>
      </c>
      <c r="K430" s="35">
        <f t="shared" si="120"/>
        <v>0</v>
      </c>
      <c r="L430" s="35">
        <f t="shared" si="120"/>
        <v>0</v>
      </c>
    </row>
    <row r="432" spans="2:12" ht="15" customHeight="1" x14ac:dyDescent="0.25">
      <c r="B432" s="61" t="s">
        <v>87</v>
      </c>
      <c r="C432" s="61"/>
      <c r="D432" s="61"/>
      <c r="E432" s="61"/>
      <c r="F432" s="61"/>
      <c r="G432" s="61"/>
      <c r="H432" s="61"/>
      <c r="I432" s="61"/>
      <c r="J432" s="61"/>
      <c r="K432" s="61"/>
      <c r="L432" s="61"/>
    </row>
    <row r="433" spans="2:10" ht="22.5" x14ac:dyDescent="0.25">
      <c r="B433" s="7" t="s">
        <v>88</v>
      </c>
      <c r="C433" s="7" t="s">
        <v>68</v>
      </c>
      <c r="D433" s="7" t="s">
        <v>79</v>
      </c>
      <c r="E433" s="7" t="s">
        <v>70</v>
      </c>
      <c r="F433" s="7" t="s">
        <v>71</v>
      </c>
      <c r="G433" s="7" t="s">
        <v>72</v>
      </c>
      <c r="H433" s="7" t="s">
        <v>83</v>
      </c>
      <c r="I433" s="7" t="s">
        <v>84</v>
      </c>
      <c r="J433" s="7" t="s">
        <v>75</v>
      </c>
    </row>
    <row r="434" spans="2:10" x14ac:dyDescent="0.25">
      <c r="B434" s="42" t="s">
        <v>85</v>
      </c>
      <c r="C434" s="42"/>
      <c r="D434" s="42" t="s">
        <v>85</v>
      </c>
      <c r="E434" s="42" t="s">
        <v>85</v>
      </c>
      <c r="F434" s="42" t="s">
        <v>85</v>
      </c>
      <c r="G434" s="33">
        <v>0</v>
      </c>
      <c r="H434" s="34">
        <f t="shared" ref="H434:H443" si="121">IF(D434="RI",G434,0)</f>
        <v>0</v>
      </c>
      <c r="I434" s="34">
        <f t="shared" ref="I434:I443" si="122">IF(D434="SS",G434,0)</f>
        <v>0</v>
      </c>
      <c r="J434" s="34">
        <f t="shared" ref="J434:J443" si="123">IF(OR(D434="-",E434="-",F434="-",G434="-"),0,(H434+I434))</f>
        <v>0</v>
      </c>
    </row>
    <row r="435" spans="2:10" x14ac:dyDescent="0.25">
      <c r="B435" s="42" t="s">
        <v>85</v>
      </c>
      <c r="C435" s="42"/>
      <c r="D435" s="42" t="s">
        <v>85</v>
      </c>
      <c r="E435" s="42" t="s">
        <v>85</v>
      </c>
      <c r="F435" s="42" t="s">
        <v>85</v>
      </c>
      <c r="G435" s="33">
        <v>0</v>
      </c>
      <c r="H435" s="34">
        <f t="shared" si="121"/>
        <v>0</v>
      </c>
      <c r="I435" s="34">
        <f t="shared" si="122"/>
        <v>0</v>
      </c>
      <c r="J435" s="34">
        <f t="shared" si="123"/>
        <v>0</v>
      </c>
    </row>
    <row r="436" spans="2:10" x14ac:dyDescent="0.25">
      <c r="B436" s="42" t="s">
        <v>85</v>
      </c>
      <c r="C436" s="42"/>
      <c r="D436" s="42" t="s">
        <v>85</v>
      </c>
      <c r="E436" s="42" t="s">
        <v>85</v>
      </c>
      <c r="F436" s="42" t="s">
        <v>85</v>
      </c>
      <c r="G436" s="33">
        <v>0</v>
      </c>
      <c r="H436" s="34">
        <f t="shared" si="121"/>
        <v>0</v>
      </c>
      <c r="I436" s="34">
        <f t="shared" si="122"/>
        <v>0</v>
      </c>
      <c r="J436" s="34">
        <f t="shared" si="123"/>
        <v>0</v>
      </c>
    </row>
    <row r="437" spans="2:10" x14ac:dyDescent="0.25">
      <c r="B437" s="42" t="s">
        <v>85</v>
      </c>
      <c r="C437" s="42"/>
      <c r="D437" s="42" t="s">
        <v>85</v>
      </c>
      <c r="E437" s="42" t="s">
        <v>85</v>
      </c>
      <c r="F437" s="42" t="s">
        <v>85</v>
      </c>
      <c r="G437" s="33">
        <v>0</v>
      </c>
      <c r="H437" s="34">
        <f t="shared" si="121"/>
        <v>0</v>
      </c>
      <c r="I437" s="34">
        <f t="shared" si="122"/>
        <v>0</v>
      </c>
      <c r="J437" s="34">
        <f t="shared" si="123"/>
        <v>0</v>
      </c>
    </row>
    <row r="438" spans="2:10" x14ac:dyDescent="0.25">
      <c r="B438" s="42" t="s">
        <v>85</v>
      </c>
      <c r="C438" s="42"/>
      <c r="D438" s="42" t="s">
        <v>85</v>
      </c>
      <c r="E438" s="42" t="s">
        <v>85</v>
      </c>
      <c r="F438" s="42" t="s">
        <v>85</v>
      </c>
      <c r="G438" s="33">
        <v>0</v>
      </c>
      <c r="H438" s="34">
        <f t="shared" si="121"/>
        <v>0</v>
      </c>
      <c r="I438" s="34">
        <f t="shared" si="122"/>
        <v>0</v>
      </c>
      <c r="J438" s="34">
        <f t="shared" si="123"/>
        <v>0</v>
      </c>
    </row>
    <row r="439" spans="2:10" x14ac:dyDescent="0.25">
      <c r="B439" s="42" t="s">
        <v>85</v>
      </c>
      <c r="C439" s="42"/>
      <c r="D439" s="42" t="s">
        <v>85</v>
      </c>
      <c r="E439" s="42" t="s">
        <v>85</v>
      </c>
      <c r="F439" s="42" t="s">
        <v>85</v>
      </c>
      <c r="G439" s="33">
        <v>0</v>
      </c>
      <c r="H439" s="34">
        <f t="shared" si="121"/>
        <v>0</v>
      </c>
      <c r="I439" s="34">
        <f t="shared" si="122"/>
        <v>0</v>
      </c>
      <c r="J439" s="34">
        <f t="shared" si="123"/>
        <v>0</v>
      </c>
    </row>
    <row r="440" spans="2:10" x14ac:dyDescent="0.25">
      <c r="B440" s="42" t="s">
        <v>85</v>
      </c>
      <c r="C440" s="42"/>
      <c r="D440" s="42" t="s">
        <v>85</v>
      </c>
      <c r="E440" s="42" t="s">
        <v>85</v>
      </c>
      <c r="F440" s="42" t="s">
        <v>85</v>
      </c>
      <c r="G440" s="33">
        <v>0</v>
      </c>
      <c r="H440" s="34">
        <f t="shared" si="121"/>
        <v>0</v>
      </c>
      <c r="I440" s="34">
        <f t="shared" si="122"/>
        <v>0</v>
      </c>
      <c r="J440" s="34">
        <f t="shared" si="123"/>
        <v>0</v>
      </c>
    </row>
    <row r="441" spans="2:10" x14ac:dyDescent="0.25">
      <c r="B441" s="42" t="s">
        <v>85</v>
      </c>
      <c r="C441" s="42"/>
      <c r="D441" s="42" t="s">
        <v>85</v>
      </c>
      <c r="E441" s="42" t="s">
        <v>85</v>
      </c>
      <c r="F441" s="42" t="s">
        <v>85</v>
      </c>
      <c r="G441" s="33">
        <v>0</v>
      </c>
      <c r="H441" s="34">
        <f t="shared" si="121"/>
        <v>0</v>
      </c>
      <c r="I441" s="34">
        <f t="shared" si="122"/>
        <v>0</v>
      </c>
      <c r="J441" s="34">
        <f t="shared" si="123"/>
        <v>0</v>
      </c>
    </row>
    <row r="442" spans="2:10" x14ac:dyDescent="0.25">
      <c r="B442" s="42" t="s">
        <v>85</v>
      </c>
      <c r="C442" s="42"/>
      <c r="D442" s="42" t="s">
        <v>85</v>
      </c>
      <c r="E442" s="42" t="s">
        <v>85</v>
      </c>
      <c r="F442" s="42" t="s">
        <v>85</v>
      </c>
      <c r="G442" s="33">
        <v>0</v>
      </c>
      <c r="H442" s="34">
        <f t="shared" si="121"/>
        <v>0</v>
      </c>
      <c r="I442" s="34">
        <f t="shared" si="122"/>
        <v>0</v>
      </c>
      <c r="J442" s="34">
        <f t="shared" si="123"/>
        <v>0</v>
      </c>
    </row>
    <row r="443" spans="2:10" x14ac:dyDescent="0.25">
      <c r="B443" s="42" t="s">
        <v>85</v>
      </c>
      <c r="C443" s="42"/>
      <c r="D443" s="42" t="s">
        <v>85</v>
      </c>
      <c r="E443" s="42" t="s">
        <v>85</v>
      </c>
      <c r="F443" s="42" t="s">
        <v>85</v>
      </c>
      <c r="G443" s="33">
        <v>0</v>
      </c>
      <c r="H443" s="34">
        <f t="shared" si="121"/>
        <v>0</v>
      </c>
      <c r="I443" s="34">
        <f t="shared" si="122"/>
        <v>0</v>
      </c>
      <c r="J443" s="34">
        <f t="shared" si="123"/>
        <v>0</v>
      </c>
    </row>
    <row r="444" spans="2:10" ht="15" customHeight="1" x14ac:dyDescent="0.25">
      <c r="B444" s="61" t="s">
        <v>89</v>
      </c>
      <c r="C444" s="61"/>
      <c r="D444" s="61"/>
      <c r="E444" s="61"/>
      <c r="F444" s="61"/>
      <c r="H444" s="35">
        <f t="shared" ref="H444:J444" si="124">SUM(H434:H443)</f>
        <v>0</v>
      </c>
      <c r="I444" s="35">
        <f t="shared" si="124"/>
        <v>0</v>
      </c>
      <c r="J444" s="35">
        <f t="shared" si="124"/>
        <v>0</v>
      </c>
    </row>
  </sheetData>
  <sheetProtection formatCells="0" formatColumns="0" formatRows="0" insertColumns="0" insertRows="0" insertHyperlinks="0"/>
  <mergeCells count="72">
    <mergeCell ref="B3:K3"/>
    <mergeCell ref="B4:K4"/>
    <mergeCell ref="F7:G7"/>
    <mergeCell ref="B8:L8"/>
    <mergeCell ref="B20:F20"/>
    <mergeCell ref="B22:L22"/>
    <mergeCell ref="B34:G34"/>
    <mergeCell ref="B36:L36"/>
    <mergeCell ref="B48:F48"/>
    <mergeCell ref="F51:G51"/>
    <mergeCell ref="B52:L52"/>
    <mergeCell ref="B64:F64"/>
    <mergeCell ref="B66:L66"/>
    <mergeCell ref="B78:G78"/>
    <mergeCell ref="B80:L80"/>
    <mergeCell ref="B92:F92"/>
    <mergeCell ref="F95:G95"/>
    <mergeCell ref="B96:L96"/>
    <mergeCell ref="B108:F108"/>
    <mergeCell ref="B110:L110"/>
    <mergeCell ref="B122:G122"/>
    <mergeCell ref="B124:L124"/>
    <mergeCell ref="B136:F136"/>
    <mergeCell ref="F139:G139"/>
    <mergeCell ref="B140:L140"/>
    <mergeCell ref="B152:F152"/>
    <mergeCell ref="B154:L154"/>
    <mergeCell ref="B166:G166"/>
    <mergeCell ref="B168:L168"/>
    <mergeCell ref="B180:F180"/>
    <mergeCell ref="F183:G183"/>
    <mergeCell ref="B184:L184"/>
    <mergeCell ref="B196:F196"/>
    <mergeCell ref="B198:L198"/>
    <mergeCell ref="B210:G210"/>
    <mergeCell ref="B212:L212"/>
    <mergeCell ref="B224:F224"/>
    <mergeCell ref="F227:G227"/>
    <mergeCell ref="B228:L228"/>
    <mergeCell ref="B240:F240"/>
    <mergeCell ref="B242:L242"/>
    <mergeCell ref="B254:G254"/>
    <mergeCell ref="B256:L256"/>
    <mergeCell ref="B268:F268"/>
    <mergeCell ref="F271:G271"/>
    <mergeCell ref="B272:L272"/>
    <mergeCell ref="B284:F284"/>
    <mergeCell ref="B286:L286"/>
    <mergeCell ref="B298:G298"/>
    <mergeCell ref="B300:L300"/>
    <mergeCell ref="B312:F312"/>
    <mergeCell ref="F315:G315"/>
    <mergeCell ref="B316:L316"/>
    <mergeCell ref="B328:F328"/>
    <mergeCell ref="B330:L330"/>
    <mergeCell ref="B342:G342"/>
    <mergeCell ref="B344:L344"/>
    <mergeCell ref="B356:F356"/>
    <mergeCell ref="F359:G359"/>
    <mergeCell ref="B360:L360"/>
    <mergeCell ref="B372:F372"/>
    <mergeCell ref="B374:L374"/>
    <mergeCell ref="B386:G386"/>
    <mergeCell ref="B388:L388"/>
    <mergeCell ref="B400:F400"/>
    <mergeCell ref="B432:L432"/>
    <mergeCell ref="B444:F444"/>
    <mergeCell ref="F403:G403"/>
    <mergeCell ref="B404:L404"/>
    <mergeCell ref="B416:F416"/>
    <mergeCell ref="B418:L418"/>
    <mergeCell ref="B430:G430"/>
  </mergeCells>
  <pageMargins left="0.3" right="0.3" top="0.4" bottom="0.4" header="0.511811023622047" footer="0.511811023622047"/>
  <pageSetup fitToHeight="0" orientation="landscape" horizontalDpi="300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xr:uid="{00000000-0002-0000-0400-000001000000}">
          <x14:formula1>
            <xm:f>Dati!$F$2:$F$5</xm:f>
          </x14:formula1>
          <x14:formula2>
            <xm:f>0</xm:f>
          </x14:formula2>
          <xm:sqref>F7 F139 F95 F51 F183 F227 F271 F315 F359 F403</xm:sqref>
        </x14:dataValidation>
        <x14:dataValidation type="list" allowBlank="1" xr:uid="{00000000-0002-0000-0400-000002000000}">
          <x14:formula1>
            <xm:f>Dati!$L$2:$L$3</xm:f>
          </x14:formula1>
          <x14:formula2>
            <xm:f>0</xm:f>
          </x14:formula2>
          <xm:sqref>B98:B107 B54:B63 B10:B19 B142:B151 B186:B195 B230:B239 B274:B283 B318:B327 B362:B371 B406:B415</xm:sqref>
        </x14:dataValidation>
        <x14:dataValidation type="list" allowBlank="1" xr:uid="{00000000-0002-0000-0400-00001A000000}">
          <x14:formula1>
            <xm:f>Dati!$I$2:$I$4</xm:f>
          </x14:formula1>
          <x14:formula2>
            <xm:f>0</xm:f>
          </x14:formula2>
          <xm:sqref>D156:D165 D126:D135 D112:D121 D82:D91 D68:D77 D38:D47 D24:D33 D170:D179 D200:D209 D214:D223 D244:D253 D258:D267 D288:D297 D302:D311 D332:D341 D346:D355 D376:D385 D420:D429 D390:D399 D434:D443</xm:sqref>
        </x14:dataValidation>
        <x14:dataValidation type="list" allowBlank="1" xr:uid="{00000000-0002-0000-0400-00001D000000}">
          <x14:formula1>
            <xm:f>Dati!$N$2:$N$11</xm:f>
          </x14:formula1>
          <x14:formula2>
            <xm:f>0</xm:f>
          </x14:formula2>
          <xm:sqref>G112:G121 G68:G77 G24:G33 G156:G165 G200:G209 G244:G253 G288:G297 G332:G341 G376:G385 G420:G429</xm:sqref>
        </x14:dataValidation>
        <x14:dataValidation type="list" allowBlank="1" xr:uid="{00000000-0002-0000-0400-00003A000000}">
          <x14:formula1>
            <xm:f>Dati!$M$2:$M$4</xm:f>
          </x14:formula1>
          <x14:formula2>
            <xm:f>0</xm:f>
          </x14:formula2>
          <xm:sqref>B126:B135 B82:B91 B38:B47 B170:B179 B214:B223 B258:B267 B302:B311 B346:B355 B390:B399 B434:B443</xm:sqref>
        </x14:dataValidation>
        <x14:dataValidation type="list" allowBlank="1" xr:uid="{344A6C1A-AB07-4B3D-9AE2-1A9A8445CBDB}">
          <x14:formula1>
            <xm:f>Dati!$J$2:$J$17</xm:f>
          </x14:formula1>
          <xm:sqref>E24:E33 E156:E165 E10:E19 E38:E47 E54:E63 E68:E77 E82:E91 E98:E107 E112:E121 E126:E135 E142:E151 E170:E179 E200:E209 E186:E195 E214:E223 E244:E253 E230:E239 E258:E267 E288:E297 E274:E283 E302:E311 E332:E341 E318:E327 E346:E355 E376:E385 E420:E429 E362:E371 E406:E415 E390:E399 E434:E443</xm:sqref>
        </x14:dataValidation>
        <x14:dataValidation type="list" allowBlank="1" xr:uid="{00000000-0002-0000-0400-000000000000}">
          <x14:formula1>
            <xm:f>Dati!$E$2:$E$4</xm:f>
          </x14:formula1>
          <xm:sqref>C139 C7 C51 C95 C183 C227 C271 C315 C359 C403</xm:sqref>
        </x14:dataValidation>
        <x14:dataValidation type="list" allowBlank="1" xr:uid="{BD8F6E23-AE79-4145-A3EA-9A79D8982AD6}">
          <x14:formula1>
            <xm:f>Dati!$K$2:$K$7</xm:f>
          </x14:formula1>
          <xm:sqref>F10:F19 F24:F33 F38:F47 F54:F63 F68:F77 F82:F91 F98:F107 F112:F121 F126:F135 F142:F151 F156:F165 F170:F179 F186:F195 F200:F209 F214:F223 F230:F239 F244:F253 F258:F267 F274:F283 F288:F297 F302:F311 F318:F327 F332:F341 F346:F355 F362:F371 F406:F415 F376:F385 F420:F429 F390:F399 F434:F443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H21"/>
  <sheetViews>
    <sheetView showGridLines="0" zoomScaleNormal="100" workbookViewId="0">
      <selection activeCell="F26" sqref="F26"/>
    </sheetView>
  </sheetViews>
  <sheetFormatPr defaultColWidth="8.7109375" defaultRowHeight="15" x14ac:dyDescent="0.25"/>
  <cols>
    <col min="1" max="1" width="8.7109375" style="27"/>
    <col min="2" max="2" width="14" style="27" customWidth="1"/>
    <col min="3" max="3" width="20" style="27" customWidth="1"/>
    <col min="4" max="5" width="18" style="27" customWidth="1"/>
    <col min="6" max="7" width="16" style="27" customWidth="1"/>
    <col min="8" max="8" width="14" style="27" customWidth="1"/>
    <col min="9" max="16384" width="8.7109375" style="27"/>
  </cols>
  <sheetData>
    <row r="1" spans="2:8" ht="33.75" customHeight="1" x14ac:dyDescent="0.25"/>
    <row r="3" spans="2:8" ht="15.75" x14ac:dyDescent="0.25">
      <c r="B3" s="69" t="s">
        <v>93</v>
      </c>
      <c r="C3" s="69"/>
      <c r="D3" s="69"/>
      <c r="E3" s="69"/>
      <c r="F3" s="69"/>
      <c r="G3" s="69"/>
      <c r="H3" s="69"/>
    </row>
    <row r="5" spans="2:8" ht="24" x14ac:dyDescent="0.25">
      <c r="B5" s="28" t="s">
        <v>94</v>
      </c>
      <c r="C5" s="28" t="s">
        <v>95</v>
      </c>
      <c r="D5" s="28" t="s">
        <v>96</v>
      </c>
      <c r="E5" s="28" t="s">
        <v>97</v>
      </c>
      <c r="F5" s="28" t="s">
        <v>98</v>
      </c>
      <c r="G5" s="28" t="s">
        <v>99</v>
      </c>
      <c r="H5" s="28" t="s">
        <v>100</v>
      </c>
    </row>
    <row r="6" spans="2:8" x14ac:dyDescent="0.25">
      <c r="B6" s="29" t="s">
        <v>47</v>
      </c>
      <c r="C6" s="53">
        <f>SUMIF('Quadro spesa'!$E$10:$E$19,$B6,'Quadro spesa'!$J$10:$J$19)+SUMIF('Quadro spesa'!$E$54:$E$63,$B6,'Quadro spesa'!$J$54:$J$63)+SUMIF('Quadro spesa'!$E$98:$E$107,$B6,'Quadro spesa'!$J$98:$J$107)+SUMIF('Quadro spesa'!$E$142:$E$151,$B6,'Quadro spesa'!$J$142:$J$151)+SUMIF('Quadro spesa'!$E$186:$E$195,$B6,'Quadro spesa'!$J$186:$J$195)+SUMIF('Quadro spesa'!$E$230:$E$239,$B6,'Quadro spesa'!$J$230:$J$239)+SUMIF('Quadro spesa'!$E$274:$E$283,$B6,'Quadro spesa'!$J$274:$J$283)+SUMIF('Quadro spesa'!$E$318:$E$327,$B6,'Quadro spesa'!$J$318:$J$327)+SUMIF('Quadro spesa'!$E$362:$E$371,$B6,'Quadro spesa'!$J$362:$J$371)+SUMIF('Quadro spesa'!$E$406:$E$415,$B6,'Quadro spesa'!$J$406:$J$415)</f>
        <v>0</v>
      </c>
      <c r="D6" s="53">
        <f>SUMIF('Quadro spesa'!$E$24:$E$33,$B6,'Quadro spesa'!$J$24:$J$33)+SUMIF('Quadro spesa'!$E$68:$E$77,$B6,'Quadro spesa'!$J$68:$J$77)+SUMIF('Quadro spesa'!$E$112:$E$121,$B6,'Quadro spesa'!$J$112:$J$121)+SUMIF('Quadro spesa'!$E$156:$E$165,$B6,'Quadro spesa'!$J$156:$J$165)+SUMIF('Quadro spesa'!$E$200:$E$209,$B6,'Quadro spesa'!$J$200:$J$209)+SUMIF('Quadro spesa'!$E$244:$E$253,$B6,'Quadro spesa'!$J$244:$J$253)+SUMIF('Quadro spesa'!$E$288:$E$297,$B6,'Quadro spesa'!$J$288:$J$297)+SUMIF('Quadro spesa'!$E$332:$E$341,$B6,'Quadro spesa'!$J$332:$J$341)+SUMIF('Quadro spesa'!$E$376:$E$385,$B6,'Quadro spesa'!$J$376:$J$385)+SUMIF('Quadro spesa'!$E$420:$E$429,$B6,'Quadro spesa'!$J$420:$J$429)</f>
        <v>0</v>
      </c>
      <c r="E6" s="53">
        <f>SUMIF('Quadro spesa'!$E$24:$E$33,$B6,'Quadro spesa'!$K$24:$K$33)+SUMIF('Quadro spesa'!$E$68:$E$77,$B6,'Quadro spesa'!$K$68:$K$77)+SUMIF('Quadro spesa'!$E$112:$E$121,$B6,'Quadro spesa'!$K$112:$K$121)+SUMIF('Quadro spesa'!$E$156:$E$165,$B6,'Quadro spesa'!$K$156:$K$165)+SUMIF('Quadro spesa'!$E$200:$E$209,$B6,'Quadro spesa'!$K$200:$K$209)+SUMIF('Quadro spesa'!$E$244:$E$253,$B6,'Quadro spesa'!$K$244:$K$253)+SUMIF('Quadro spesa'!$E$288:$E$297,$B6,'Quadro spesa'!$K$288:$K$297)+SUMIF('Quadro spesa'!$E$332:$E$341,$B6,'Quadro spesa'!$K$332:$K$341)+SUMIF('Quadro spesa'!$E$376:$E$385,$B6,'Quadro spesa'!$K$376:$K$385)+SUMIF('Quadro spesa'!$E$420:$E$429,$B6,'Quadro spesa'!$K$420:$K$429)</f>
        <v>0</v>
      </c>
      <c r="F6" s="53">
        <f>SUMIF('Quadro spesa'!$E$38:$E$47,$B6,'Quadro spesa'!$H$38:$H$47)+SUMIF('Quadro spesa'!$E$82:$E$91,$B6,'Quadro spesa'!$H$82:$H$91)+SUMIF('Quadro spesa'!$E$126:$E$135,$B6,'Quadro spesa'!$H$126:$H$135)+SUMIF('Quadro spesa'!$E$170:$E$179,$B6,'Quadro spesa'!$H$170:$H$179)+SUMIF('Quadro spesa'!$E$214:$E$223,$B6,'Quadro spesa'!$H$214:$H$223)+SUMIF('Quadro spesa'!$E$258:$E$267,$B6,'Quadro spesa'!$H$258:$H$267)+SUMIF('Quadro spesa'!$E$302:$E$311,$B6,'Quadro spesa'!$H$302:$H$311)+SUMIF('Quadro spesa'!$E$346:$E$355,$B6,'Quadro spesa'!$H$346:$H$355)+SUMIF('Quadro spesa'!$E$390:$E$399,$B6,'Quadro spesa'!$H$390:$H$399)+SUMIF('Quadro spesa'!$E$434:$E$443,$B6,'Quadro spesa'!$H$434:$H$443)</f>
        <v>0</v>
      </c>
      <c r="G6" s="53">
        <f>SUMIF('Quadro spesa'!$E$38:$E$47,$B6,'Quadro spesa'!$I$38:$I$47)+SUMIF('Quadro spesa'!$E$82:$E$91,$B6,'Quadro spesa'!$I$82:$I$91)+SUMIF('Quadro spesa'!$E$126:$E$135,$B6,'Quadro spesa'!$I$126:$I$135)+SUMIF('Quadro spesa'!$E$170:$E$179,$B6,'Quadro spesa'!$I$170:$I$179)+SUMIF('Quadro spesa'!$E$214:$E$223,$B6,'Quadro spesa'!$I$214:$I$223)+SUMIF('Quadro spesa'!$E$258:$E$267,$B6,'Quadro spesa'!$I$258:$I$267)+SUMIF('Quadro spesa'!$E$302:$E$311,$B6,'Quadro spesa'!$I$302:$I$311)+SUMIF('Quadro spesa'!$E$346:$E$355,$B6,'Quadro spesa'!$I$346:$I$355)+SUMIF('Quadro spesa'!$E$390:$E$399,$B6,'Quadro spesa'!$I$390:$I$399)+SUMIF('Quadro spesa'!$E$434:$E$443,$B6,'Quadro spesa'!$I$434:$I$443)</f>
        <v>0</v>
      </c>
      <c r="H6" s="53">
        <f>SUM(C6:G6)</f>
        <v>0</v>
      </c>
    </row>
    <row r="7" spans="2:8" x14ac:dyDescent="0.25">
      <c r="B7" s="29" t="s">
        <v>48</v>
      </c>
      <c r="C7" s="53">
        <f>SUMIF('Quadro spesa'!$E$10:$E$19,$B7,'Quadro spesa'!$J$10:$J$19)+SUMIF('Quadro spesa'!$E$54:$E$63,$B7,'Quadro spesa'!$J$54:$J$63)+SUMIF('Quadro spesa'!$E$98:$E$107,$B7,'Quadro spesa'!$J$98:$J$107)+SUMIF('Quadro spesa'!$E$142:$E$151,$B7,'Quadro spesa'!$J$142:$J$151)+SUMIF('Quadro spesa'!$E$186:$E$195,$B7,'Quadro spesa'!$J$186:$J$195)+SUMIF('Quadro spesa'!$E$230:$E$239,$B7,'Quadro spesa'!$J$230:$J$239)+SUMIF('Quadro spesa'!$E$274:$E$283,$B7,'Quadro spesa'!$J$274:$J$283)+SUMIF('Quadro spesa'!$E$318:$E$327,$B7,'Quadro spesa'!$J$318:$J$327)+SUMIF('Quadro spesa'!$E$362:$E$371,$B7,'Quadro spesa'!$J$362:$J$371)+SUMIF('Quadro spesa'!$E$406:$E$415,$B7,'Quadro spesa'!$J$406:$J$415)</f>
        <v>0</v>
      </c>
      <c r="D7" s="53">
        <f>SUMIF('Quadro spesa'!$E$24:$E$33,$B7,'Quadro spesa'!$J$24:$J$33)+SUMIF('Quadro spesa'!$E$68:$E$77,$B7,'Quadro spesa'!$J$68:$J$77)+SUMIF('Quadro spesa'!$E$112:$E$121,$B7,'Quadro spesa'!$J$112:$J$121)+SUMIF('Quadro spesa'!$E$156:$E$165,$B7,'Quadro spesa'!$J$156:$J$165)+SUMIF('Quadro spesa'!$E$200:$E$209,$B7,'Quadro spesa'!$J$200:$J$209)+SUMIF('Quadro spesa'!$E$244:$E$253,$B7,'Quadro spesa'!$J$244:$J$253)+SUMIF('Quadro spesa'!$E$288:$E$297,$B7,'Quadro spesa'!$J$288:$J$297)+SUMIF('Quadro spesa'!$E$332:$E$341,$B7,'Quadro spesa'!$J$332:$J$341)+SUMIF('Quadro spesa'!$E$376:$E$385,$B7,'Quadro spesa'!$J$376:$J$385)+SUMIF('Quadro spesa'!$E$420:$E$429,$B7,'Quadro spesa'!$J$420:$J$429)</f>
        <v>0</v>
      </c>
      <c r="E7" s="53">
        <f>SUMIF('Quadro spesa'!$E$24:$E$33,$B7,'Quadro spesa'!$K$24:$K$33)+SUMIF('Quadro spesa'!$E$68:$E$77,$B7,'Quadro spesa'!$K$68:$K$77)+SUMIF('Quadro spesa'!$E$112:$E$121,$B7,'Quadro spesa'!$K$112:$K$121)+SUMIF('Quadro spesa'!$E$156:$E$165,$B7,'Quadro spesa'!$K$156:$K$165)+SUMIF('Quadro spesa'!$E$200:$E$209,$B7,'Quadro spesa'!$K$200:$K$209)+SUMIF('Quadro spesa'!$E$244:$E$253,$B7,'Quadro spesa'!$K$244:$K$253)+SUMIF('Quadro spesa'!$E$288:$E$297,$B7,'Quadro spesa'!$K$288:$K$297)+SUMIF('Quadro spesa'!$E$332:$E$341,$B7,'Quadro spesa'!$K$332:$K$341)+SUMIF('Quadro spesa'!$E$376:$E$385,$B7,'Quadro spesa'!$K$376:$K$385)+SUMIF('Quadro spesa'!$E$420:$E$429,$B7,'Quadro spesa'!$K$420:$K$429)</f>
        <v>0</v>
      </c>
      <c r="F7" s="53">
        <f>SUMIF('Quadro spesa'!$E$38:$E$47,$B7,'Quadro spesa'!$H$38:$H$47)+SUMIF('Quadro spesa'!$E$82:$E$91,$B7,'Quadro spesa'!$H$82:$H$91)+SUMIF('Quadro spesa'!$E$126:$E$135,$B7,'Quadro spesa'!$H$126:$H$135)+SUMIF('Quadro spesa'!$E$170:$E$179,$B7,'Quadro spesa'!$H$170:$H$179)+SUMIF('Quadro spesa'!$E$214:$E$223,$B7,'Quadro spesa'!$H$214:$H$223)+SUMIF('Quadro spesa'!$E$258:$E$267,$B7,'Quadro spesa'!$H$258:$H$267)+SUMIF('Quadro spesa'!$E$302:$E$311,$B7,'Quadro spesa'!$H$302:$H$311)+SUMIF('Quadro spesa'!$E$346:$E$355,$B7,'Quadro spesa'!$H$346:$H$355)+SUMIF('Quadro spesa'!$E$390:$E$399,$B7,'Quadro spesa'!$H$390:$H$399)+SUMIF('Quadro spesa'!$E$434:$E$443,$B7,'Quadro spesa'!$H$434:$H$443)</f>
        <v>0</v>
      </c>
      <c r="G7" s="53">
        <f>SUMIF('Quadro spesa'!$E$38:$E$47,$B7,'Quadro spesa'!$I$38:$I$47)+SUMIF('Quadro spesa'!$E$82:$E$91,$B7,'Quadro spesa'!$I$82:$I$91)+SUMIF('Quadro spesa'!$E$126:$E$135,$B7,'Quadro spesa'!$I$126:$I$135)+SUMIF('Quadro spesa'!$E$170:$E$179,$B7,'Quadro spesa'!$I$170:$I$179)+SUMIF('Quadro spesa'!$E$214:$E$223,$B7,'Quadro spesa'!$I$214:$I$223)+SUMIF('Quadro spesa'!$E$258:$E$267,$B7,'Quadro spesa'!$I$258:$I$267)+SUMIF('Quadro spesa'!$E$302:$E$311,$B7,'Quadro spesa'!$I$302:$I$311)+SUMIF('Quadro spesa'!$E$346:$E$355,$B7,'Quadro spesa'!$I$346:$I$355)+SUMIF('Quadro spesa'!$E$390:$E$399,$B7,'Quadro spesa'!$I$390:$I$399)+SUMIF('Quadro spesa'!$E$434:$E$443,$B7,'Quadro spesa'!$I$434:$I$443)</f>
        <v>0</v>
      </c>
      <c r="H7" s="53">
        <f t="shared" ref="H7:H20" si="0">SUM(C7:G7)</f>
        <v>0</v>
      </c>
    </row>
    <row r="8" spans="2:8" x14ac:dyDescent="0.25">
      <c r="B8" s="29" t="s">
        <v>49</v>
      </c>
      <c r="C8" s="53">
        <f>SUMIF('Quadro spesa'!$E$10:$E$19,$B8,'Quadro spesa'!$J$10:$J$19)+SUMIF('Quadro spesa'!$E$54:$E$63,$B8,'Quadro spesa'!$J$54:$J$63)+SUMIF('Quadro spesa'!$E$98:$E$107,$B8,'Quadro spesa'!$J$98:$J$107)+SUMIF('Quadro spesa'!$E$142:$E$151,$B8,'Quadro spesa'!$J$142:$J$151)+SUMIF('Quadro spesa'!$E$186:$E$195,$B8,'Quadro spesa'!$J$186:$J$195)+SUMIF('Quadro spesa'!$E$230:$E$239,$B8,'Quadro spesa'!$J$230:$J$239)+SUMIF('Quadro spesa'!$E$274:$E$283,$B8,'Quadro spesa'!$J$274:$J$283)+SUMIF('Quadro spesa'!$E$318:$E$327,$B8,'Quadro spesa'!$J$318:$J$327)+SUMIF('Quadro spesa'!$E$362:$E$371,$B8,'Quadro spesa'!$J$362:$J$371)+SUMIF('Quadro spesa'!$E$406:$E$415,$B8,'Quadro spesa'!$J$406:$J$415)</f>
        <v>0</v>
      </c>
      <c r="D8" s="53">
        <f>SUMIF('Quadro spesa'!$E$24:$E$33,$B8,'Quadro spesa'!$J$24:$J$33)+SUMIF('Quadro spesa'!$E$68:$E$77,$B8,'Quadro spesa'!$J$68:$J$77)+SUMIF('Quadro spesa'!$E$112:$E$121,$B8,'Quadro spesa'!$J$112:$J$121)+SUMIF('Quadro spesa'!$E$156:$E$165,$B8,'Quadro spesa'!$J$156:$J$165)+SUMIF('Quadro spesa'!$E$200:$E$209,$B8,'Quadro spesa'!$J$200:$J$209)+SUMIF('Quadro spesa'!$E$244:$E$253,$B8,'Quadro spesa'!$J$244:$J$253)+SUMIF('Quadro spesa'!$E$288:$E$297,$B8,'Quadro spesa'!$J$288:$J$297)+SUMIF('Quadro spesa'!$E$332:$E$341,$B8,'Quadro spesa'!$J$332:$J$341)+SUMIF('Quadro spesa'!$E$376:$E$385,$B8,'Quadro spesa'!$J$376:$J$385)+SUMIF('Quadro spesa'!$E$420:$E$429,$B8,'Quadro spesa'!$J$420:$J$429)</f>
        <v>0</v>
      </c>
      <c r="E8" s="53">
        <f>SUMIF('Quadro spesa'!$E$24:$E$33,$B8,'Quadro spesa'!$K$24:$K$33)+SUMIF('Quadro spesa'!$E$68:$E$77,$B8,'Quadro spesa'!$K$68:$K$77)+SUMIF('Quadro spesa'!$E$112:$E$121,$B8,'Quadro spesa'!$K$112:$K$121)+SUMIF('Quadro spesa'!$E$156:$E$165,$B8,'Quadro spesa'!$K$156:$K$165)+SUMIF('Quadro spesa'!$E$200:$E$209,$B8,'Quadro spesa'!$K$200:$K$209)+SUMIF('Quadro spesa'!$E$244:$E$253,$B8,'Quadro spesa'!$K$244:$K$253)+SUMIF('Quadro spesa'!$E$288:$E$297,$B8,'Quadro spesa'!$K$288:$K$297)+SUMIF('Quadro spesa'!$E$332:$E$341,$B8,'Quadro spesa'!$K$332:$K$341)+SUMIF('Quadro spesa'!$E$376:$E$385,$B8,'Quadro spesa'!$K$376:$K$385)+SUMIF('Quadro spesa'!$E$420:$E$429,$B8,'Quadro spesa'!$K$420:$K$429)</f>
        <v>0</v>
      </c>
      <c r="F8" s="53">
        <f>SUMIF('Quadro spesa'!$E$38:$E$47,$B8,'Quadro spesa'!$H$38:$H$47)+SUMIF('Quadro spesa'!$E$82:$E$91,$B8,'Quadro spesa'!$H$82:$H$91)+SUMIF('Quadro spesa'!$E$126:$E$135,$B8,'Quadro spesa'!$H$126:$H$135)+SUMIF('Quadro spesa'!$E$170:$E$179,$B8,'Quadro spesa'!$H$170:$H$179)+SUMIF('Quadro spesa'!$E$214:$E$223,$B8,'Quadro spesa'!$H$214:$H$223)+SUMIF('Quadro spesa'!$E$258:$E$267,$B8,'Quadro spesa'!$H$258:$H$267)+SUMIF('Quadro spesa'!$E$302:$E$311,$B8,'Quadro spesa'!$H$302:$H$311)+SUMIF('Quadro spesa'!$E$346:$E$355,$B8,'Quadro spesa'!$H$346:$H$355)+SUMIF('Quadro spesa'!$E$390:$E$399,$B8,'Quadro spesa'!$H$390:$H$399)+SUMIF('Quadro spesa'!$E$434:$E$443,$B8,'Quadro spesa'!$H$434:$H$443)</f>
        <v>0</v>
      </c>
      <c r="G8" s="53">
        <f>SUMIF('Quadro spesa'!$E$38:$E$47,$B8,'Quadro spesa'!$I$38:$I$47)+SUMIF('Quadro spesa'!$E$82:$E$91,$B8,'Quadro spesa'!$I$82:$I$91)+SUMIF('Quadro spesa'!$E$126:$E$135,$B8,'Quadro spesa'!$I$126:$I$135)+SUMIF('Quadro spesa'!$E$170:$E$179,$B8,'Quadro spesa'!$I$170:$I$179)+SUMIF('Quadro spesa'!$E$214:$E$223,$B8,'Quadro spesa'!$I$214:$I$223)+SUMIF('Quadro spesa'!$E$258:$E$267,$B8,'Quadro spesa'!$I$258:$I$267)+SUMIF('Quadro spesa'!$E$302:$E$311,$B8,'Quadro spesa'!$I$302:$I$311)+SUMIF('Quadro spesa'!$E$346:$E$355,$B8,'Quadro spesa'!$I$346:$I$355)+SUMIF('Quadro spesa'!$E$390:$E$399,$B8,'Quadro spesa'!$I$390:$I$399)+SUMIF('Quadro spesa'!$E$434:$E$443,$B8,'Quadro spesa'!$I$434:$I$443)</f>
        <v>0</v>
      </c>
      <c r="H8" s="53">
        <f t="shared" si="0"/>
        <v>0</v>
      </c>
    </row>
    <row r="9" spans="2:8" x14ac:dyDescent="0.25">
      <c r="B9" s="29" t="s">
        <v>50</v>
      </c>
      <c r="C9" s="53">
        <f>SUMIF('Quadro spesa'!$E$10:$E$19,$B9,'Quadro spesa'!$J$10:$J$19)+SUMIF('Quadro spesa'!$E$54:$E$63,$B9,'Quadro spesa'!$J$54:$J$63)+SUMIF('Quadro spesa'!$E$98:$E$107,$B9,'Quadro spesa'!$J$98:$J$107)+SUMIF('Quadro spesa'!$E$142:$E$151,$B9,'Quadro spesa'!$J$142:$J$151)+SUMIF('Quadro spesa'!$E$186:$E$195,$B9,'Quadro spesa'!$J$186:$J$195)+SUMIF('Quadro spesa'!$E$230:$E$239,$B9,'Quadro spesa'!$J$230:$J$239)+SUMIF('Quadro spesa'!$E$274:$E$283,$B9,'Quadro spesa'!$J$274:$J$283)+SUMIF('Quadro spesa'!$E$318:$E$327,$B9,'Quadro spesa'!$J$318:$J$327)+SUMIF('Quadro spesa'!$E$362:$E$371,$B9,'Quadro spesa'!$J$362:$J$371)+SUMIF('Quadro spesa'!$E$406:$E$415,$B9,'Quadro spesa'!$J$406:$J$415)</f>
        <v>0</v>
      </c>
      <c r="D9" s="53">
        <f>SUMIF('Quadro spesa'!$E$24:$E$33,$B9,'Quadro spesa'!$J$24:$J$33)+SUMIF('Quadro spesa'!$E$68:$E$77,$B9,'Quadro spesa'!$J$68:$J$77)+SUMIF('Quadro spesa'!$E$112:$E$121,$B9,'Quadro spesa'!$J$112:$J$121)+SUMIF('Quadro spesa'!$E$156:$E$165,$B9,'Quadro spesa'!$J$156:$J$165)+SUMIF('Quadro spesa'!$E$200:$E$209,$B9,'Quadro spesa'!$J$200:$J$209)+SUMIF('Quadro spesa'!$E$244:$E$253,$B9,'Quadro spesa'!$J$244:$J$253)+SUMIF('Quadro spesa'!$E$288:$E$297,$B9,'Quadro spesa'!$J$288:$J$297)+SUMIF('Quadro spesa'!$E$332:$E$341,$B9,'Quadro spesa'!$J$332:$J$341)+SUMIF('Quadro spesa'!$E$376:$E$385,$B9,'Quadro spesa'!$J$376:$J$385)+SUMIF('Quadro spesa'!$E$420:$E$429,$B9,'Quadro spesa'!$J$420:$J$429)</f>
        <v>0</v>
      </c>
      <c r="E9" s="53">
        <f>SUMIF('Quadro spesa'!$E$24:$E$33,$B9,'Quadro spesa'!$K$24:$K$33)+SUMIF('Quadro spesa'!$E$68:$E$77,$B9,'Quadro spesa'!$K$68:$K$77)+SUMIF('Quadro spesa'!$E$112:$E$121,$B9,'Quadro spesa'!$K$112:$K$121)+SUMIF('Quadro spesa'!$E$156:$E$165,$B9,'Quadro spesa'!$K$156:$K$165)+SUMIF('Quadro spesa'!$E$200:$E$209,$B9,'Quadro spesa'!$K$200:$K$209)+SUMIF('Quadro spesa'!$E$244:$E$253,$B9,'Quadro spesa'!$K$244:$K$253)+SUMIF('Quadro spesa'!$E$288:$E$297,$B9,'Quadro spesa'!$K$288:$K$297)+SUMIF('Quadro spesa'!$E$332:$E$341,$B9,'Quadro spesa'!$K$332:$K$341)+SUMIF('Quadro spesa'!$E$376:$E$385,$B9,'Quadro spesa'!$K$376:$K$385)+SUMIF('Quadro spesa'!$E$420:$E$429,$B9,'Quadro spesa'!$K$420:$K$429)</f>
        <v>0</v>
      </c>
      <c r="F9" s="53">
        <f>SUMIF('Quadro spesa'!$E$38:$E$47,$B9,'Quadro spesa'!$H$38:$H$47)+SUMIF('Quadro spesa'!$E$82:$E$91,$B9,'Quadro spesa'!$H$82:$H$91)+SUMIF('Quadro spesa'!$E$126:$E$135,$B9,'Quadro spesa'!$H$126:$H$135)+SUMIF('Quadro spesa'!$E$170:$E$179,$B9,'Quadro spesa'!$H$170:$H$179)+SUMIF('Quadro spesa'!$E$214:$E$223,$B9,'Quadro spesa'!$H$214:$H$223)+SUMIF('Quadro spesa'!$E$258:$E$267,$B9,'Quadro spesa'!$H$258:$H$267)+SUMIF('Quadro spesa'!$E$302:$E$311,$B9,'Quadro spesa'!$H$302:$H$311)+SUMIF('Quadro spesa'!$E$346:$E$355,$B9,'Quadro spesa'!$H$346:$H$355)+SUMIF('Quadro spesa'!$E$390:$E$399,$B9,'Quadro spesa'!$H$390:$H$399)+SUMIF('Quadro spesa'!$E$434:$E$443,$B9,'Quadro spesa'!$H$434:$H$443)</f>
        <v>0</v>
      </c>
      <c r="G9" s="53">
        <f>SUMIF('Quadro spesa'!$E$38:$E$47,$B9,'Quadro spesa'!$I$38:$I$47)+SUMIF('Quadro spesa'!$E$82:$E$91,$B9,'Quadro spesa'!$I$82:$I$91)+SUMIF('Quadro spesa'!$E$126:$E$135,$B9,'Quadro spesa'!$I$126:$I$135)+SUMIF('Quadro spesa'!$E$170:$E$179,$B9,'Quadro spesa'!$I$170:$I$179)+SUMIF('Quadro spesa'!$E$214:$E$223,$B9,'Quadro spesa'!$I$214:$I$223)+SUMIF('Quadro spesa'!$E$258:$E$267,$B9,'Quadro spesa'!$I$258:$I$267)+SUMIF('Quadro spesa'!$E$302:$E$311,$B9,'Quadro spesa'!$I$302:$I$311)+SUMIF('Quadro spesa'!$E$346:$E$355,$B9,'Quadro spesa'!$I$346:$I$355)+SUMIF('Quadro spesa'!$E$390:$E$399,$B9,'Quadro spesa'!$I$390:$I$399)+SUMIF('Quadro spesa'!$E$434:$E$443,$B9,'Quadro spesa'!$I$434:$I$443)</f>
        <v>0</v>
      </c>
      <c r="H9" s="53">
        <f t="shared" si="0"/>
        <v>0</v>
      </c>
    </row>
    <row r="10" spans="2:8" x14ac:dyDescent="0.25">
      <c r="B10" s="29" t="s">
        <v>51</v>
      </c>
      <c r="C10" s="53">
        <f>SUMIF('Quadro spesa'!$E$10:$E$19,$B10,'Quadro spesa'!$J$10:$J$19)+SUMIF('Quadro spesa'!$E$54:$E$63,$B10,'Quadro spesa'!$J$54:$J$63)+SUMIF('Quadro spesa'!$E$98:$E$107,$B10,'Quadro spesa'!$J$98:$J$107)+SUMIF('Quadro spesa'!$E$142:$E$151,$B10,'Quadro spesa'!$J$142:$J$151)+SUMIF('Quadro spesa'!$E$186:$E$195,$B10,'Quadro spesa'!$J$186:$J$195)+SUMIF('Quadro spesa'!$E$230:$E$239,$B10,'Quadro spesa'!$J$230:$J$239)+SUMIF('Quadro spesa'!$E$274:$E$283,$B10,'Quadro spesa'!$J$274:$J$283)+SUMIF('Quadro spesa'!$E$318:$E$327,$B10,'Quadro spesa'!$J$318:$J$327)+SUMIF('Quadro spesa'!$E$362:$E$371,$B10,'Quadro spesa'!$J$362:$J$371)+SUMIF('Quadro spesa'!$E$406:$E$415,$B10,'Quadro spesa'!$J$406:$J$415)</f>
        <v>0</v>
      </c>
      <c r="D10" s="53">
        <f>SUMIF('Quadro spesa'!$E$24:$E$33,$B10,'Quadro spesa'!$J$24:$J$33)+SUMIF('Quadro spesa'!$E$68:$E$77,$B10,'Quadro spesa'!$J$68:$J$77)+SUMIF('Quadro spesa'!$E$112:$E$121,$B10,'Quadro spesa'!$J$112:$J$121)+SUMIF('Quadro spesa'!$E$156:$E$165,$B10,'Quadro spesa'!$J$156:$J$165)+SUMIF('Quadro spesa'!$E$200:$E$209,$B10,'Quadro spesa'!$J$200:$J$209)+SUMIF('Quadro spesa'!$E$244:$E$253,$B10,'Quadro spesa'!$J$244:$J$253)+SUMIF('Quadro spesa'!$E$288:$E$297,$B10,'Quadro spesa'!$J$288:$J$297)+SUMIF('Quadro spesa'!$E$332:$E$341,$B10,'Quadro spesa'!$J$332:$J$341)+SUMIF('Quadro spesa'!$E$376:$E$385,$B10,'Quadro spesa'!$J$376:$J$385)+SUMIF('Quadro spesa'!$E$420:$E$429,$B10,'Quadro spesa'!$J$420:$J$429)</f>
        <v>0</v>
      </c>
      <c r="E10" s="53">
        <f>SUMIF('Quadro spesa'!$E$24:$E$33,$B10,'Quadro spesa'!$K$24:$K$33)+SUMIF('Quadro spesa'!$E$68:$E$77,$B10,'Quadro spesa'!$K$68:$K$77)+SUMIF('Quadro spesa'!$E$112:$E$121,$B10,'Quadro spesa'!$K$112:$K$121)+SUMIF('Quadro spesa'!$E$156:$E$165,$B10,'Quadro spesa'!$K$156:$K$165)+SUMIF('Quadro spesa'!$E$200:$E$209,$B10,'Quadro spesa'!$K$200:$K$209)+SUMIF('Quadro spesa'!$E$244:$E$253,$B10,'Quadro spesa'!$K$244:$K$253)+SUMIF('Quadro spesa'!$E$288:$E$297,$B10,'Quadro spesa'!$K$288:$K$297)+SUMIF('Quadro spesa'!$E$332:$E$341,$B10,'Quadro spesa'!$K$332:$K$341)+SUMIF('Quadro spesa'!$E$376:$E$385,$B10,'Quadro spesa'!$K$376:$K$385)+SUMIF('Quadro spesa'!$E$420:$E$429,$B10,'Quadro spesa'!$K$420:$K$429)</f>
        <v>0</v>
      </c>
      <c r="F10" s="53">
        <f>SUMIF('Quadro spesa'!$E$38:$E$47,$B10,'Quadro spesa'!$H$38:$H$47)+SUMIF('Quadro spesa'!$E$82:$E$91,$B10,'Quadro spesa'!$H$82:$H$91)+SUMIF('Quadro spesa'!$E$126:$E$135,$B10,'Quadro spesa'!$H$126:$H$135)+SUMIF('Quadro spesa'!$E$170:$E$179,$B10,'Quadro spesa'!$H$170:$H$179)+SUMIF('Quadro spesa'!$E$214:$E$223,$B10,'Quadro spesa'!$H$214:$H$223)+SUMIF('Quadro spesa'!$E$258:$E$267,$B10,'Quadro spesa'!$H$258:$H$267)+SUMIF('Quadro spesa'!$E$302:$E$311,$B10,'Quadro spesa'!$H$302:$H$311)+SUMIF('Quadro spesa'!$E$346:$E$355,$B10,'Quadro spesa'!$H$346:$H$355)+SUMIF('Quadro spesa'!$E$390:$E$399,$B10,'Quadro spesa'!$H$390:$H$399)+SUMIF('Quadro spesa'!$E$434:$E$443,$B10,'Quadro spesa'!$H$434:$H$443)</f>
        <v>0</v>
      </c>
      <c r="G10" s="53">
        <f>SUMIF('Quadro spesa'!$E$38:$E$47,$B10,'Quadro spesa'!$I$38:$I$47)+SUMIF('Quadro spesa'!$E$82:$E$91,$B10,'Quadro spesa'!$I$82:$I$91)+SUMIF('Quadro spesa'!$E$126:$E$135,$B10,'Quadro spesa'!$I$126:$I$135)+SUMIF('Quadro spesa'!$E$170:$E$179,$B10,'Quadro spesa'!$I$170:$I$179)+SUMIF('Quadro spesa'!$E$214:$E$223,$B10,'Quadro spesa'!$I$214:$I$223)+SUMIF('Quadro spesa'!$E$258:$E$267,$B10,'Quadro spesa'!$I$258:$I$267)+SUMIF('Quadro spesa'!$E$302:$E$311,$B10,'Quadro spesa'!$I$302:$I$311)+SUMIF('Quadro spesa'!$E$346:$E$355,$B10,'Quadro spesa'!$I$346:$I$355)+SUMIF('Quadro spesa'!$E$390:$E$399,$B10,'Quadro spesa'!$I$390:$I$399)+SUMIF('Quadro spesa'!$E$434:$E$443,$B10,'Quadro spesa'!$I$434:$I$443)</f>
        <v>0</v>
      </c>
      <c r="H10" s="53">
        <f t="shared" si="0"/>
        <v>0</v>
      </c>
    </row>
    <row r="11" spans="2:8" x14ac:dyDescent="0.25">
      <c r="B11" s="29" t="s">
        <v>52</v>
      </c>
      <c r="C11" s="53">
        <f>SUMIF('Quadro spesa'!$E$10:$E$19,$B11,'Quadro spesa'!$J$10:$J$19)+SUMIF('Quadro spesa'!$E$54:$E$63,$B11,'Quadro spesa'!$J$54:$J$63)+SUMIF('Quadro spesa'!$E$98:$E$107,$B11,'Quadro spesa'!$J$98:$J$107)+SUMIF('Quadro spesa'!$E$142:$E$151,$B11,'Quadro spesa'!$J$142:$J$151)+SUMIF('Quadro spesa'!$E$186:$E$195,$B11,'Quadro spesa'!$J$186:$J$195)+SUMIF('Quadro spesa'!$E$230:$E$239,$B11,'Quadro spesa'!$J$230:$J$239)+SUMIF('Quadro spesa'!$E$274:$E$283,$B11,'Quadro spesa'!$J$274:$J$283)+SUMIF('Quadro spesa'!$E$318:$E$327,$B11,'Quadro spesa'!$J$318:$J$327)+SUMIF('Quadro spesa'!$E$362:$E$371,$B11,'Quadro spesa'!$J$362:$J$371)+SUMIF('Quadro spesa'!$E$406:$E$415,$B11,'Quadro spesa'!$J$406:$J$415)</f>
        <v>0</v>
      </c>
      <c r="D11" s="53">
        <f>SUMIF('Quadro spesa'!$E$24:$E$33,$B11,'Quadro spesa'!$J$24:$J$33)+SUMIF('Quadro spesa'!$E$68:$E$77,$B11,'Quadro spesa'!$J$68:$J$77)+SUMIF('Quadro spesa'!$E$112:$E$121,$B11,'Quadro spesa'!$J$112:$J$121)+SUMIF('Quadro spesa'!$E$156:$E$165,$B11,'Quadro spesa'!$J$156:$J$165)+SUMIF('Quadro spesa'!$E$200:$E$209,$B11,'Quadro spesa'!$J$200:$J$209)+SUMIF('Quadro spesa'!$E$244:$E$253,$B11,'Quadro spesa'!$J$244:$J$253)+SUMIF('Quadro spesa'!$E$288:$E$297,$B11,'Quadro spesa'!$J$288:$J$297)+SUMIF('Quadro spesa'!$E$332:$E$341,$B11,'Quadro spesa'!$J$332:$J$341)+SUMIF('Quadro spesa'!$E$376:$E$385,$B11,'Quadro spesa'!$J$376:$J$385)+SUMIF('Quadro spesa'!$E$420:$E$429,$B11,'Quadro spesa'!$J$420:$J$429)</f>
        <v>0</v>
      </c>
      <c r="E11" s="53">
        <f>SUMIF('Quadro spesa'!$E$24:$E$33,$B11,'Quadro spesa'!$K$24:$K$33)+SUMIF('Quadro spesa'!$E$68:$E$77,$B11,'Quadro spesa'!$K$68:$K$77)+SUMIF('Quadro spesa'!$E$112:$E$121,$B11,'Quadro spesa'!$K$112:$K$121)+SUMIF('Quadro spesa'!$E$156:$E$165,$B11,'Quadro spesa'!$K$156:$K$165)+SUMIF('Quadro spesa'!$E$200:$E$209,$B11,'Quadro spesa'!$K$200:$K$209)+SUMIF('Quadro spesa'!$E$244:$E$253,$B11,'Quadro spesa'!$K$244:$K$253)+SUMIF('Quadro spesa'!$E$288:$E$297,$B11,'Quadro spesa'!$K$288:$K$297)+SUMIF('Quadro spesa'!$E$332:$E$341,$B11,'Quadro spesa'!$K$332:$K$341)+SUMIF('Quadro spesa'!$E$376:$E$385,$B11,'Quadro spesa'!$K$376:$K$385)+SUMIF('Quadro spesa'!$E$420:$E$429,$B11,'Quadro spesa'!$K$420:$K$429)</f>
        <v>0</v>
      </c>
      <c r="F11" s="53">
        <f>SUMIF('Quadro spesa'!$E$38:$E$47,$B11,'Quadro spesa'!$H$38:$H$47)+SUMIF('Quadro spesa'!$E$82:$E$91,$B11,'Quadro spesa'!$H$82:$H$91)+SUMIF('Quadro spesa'!$E$126:$E$135,$B11,'Quadro spesa'!$H$126:$H$135)+SUMIF('Quadro spesa'!$E$170:$E$179,$B11,'Quadro spesa'!$H$170:$H$179)+SUMIF('Quadro spesa'!$E$214:$E$223,$B11,'Quadro spesa'!$H$214:$H$223)+SUMIF('Quadro spesa'!$E$258:$E$267,$B11,'Quadro spesa'!$H$258:$H$267)+SUMIF('Quadro spesa'!$E$302:$E$311,$B11,'Quadro spesa'!$H$302:$H$311)+SUMIF('Quadro spesa'!$E$346:$E$355,$B11,'Quadro spesa'!$H$346:$H$355)+SUMIF('Quadro spesa'!$E$390:$E$399,$B11,'Quadro spesa'!$H$390:$H$399)+SUMIF('Quadro spesa'!$E$434:$E$443,$B11,'Quadro spesa'!$H$434:$H$443)</f>
        <v>0</v>
      </c>
      <c r="G11" s="53">
        <f>SUMIF('Quadro spesa'!$E$38:$E$47,$B11,'Quadro spesa'!$I$38:$I$47)+SUMIF('Quadro spesa'!$E$82:$E$91,$B11,'Quadro spesa'!$I$82:$I$91)+SUMIF('Quadro spesa'!$E$126:$E$135,$B11,'Quadro spesa'!$I$126:$I$135)+SUMIF('Quadro spesa'!$E$170:$E$179,$B11,'Quadro spesa'!$I$170:$I$179)+SUMIF('Quadro spesa'!$E$214:$E$223,$B11,'Quadro spesa'!$I$214:$I$223)+SUMIF('Quadro spesa'!$E$258:$E$267,$B11,'Quadro spesa'!$I$258:$I$267)+SUMIF('Quadro spesa'!$E$302:$E$311,$B11,'Quadro spesa'!$I$302:$I$311)+SUMIF('Quadro spesa'!$E$346:$E$355,$B11,'Quadro spesa'!$I$346:$I$355)+SUMIF('Quadro spesa'!$E$390:$E$399,$B11,'Quadro spesa'!$I$390:$I$399)+SUMIF('Quadro spesa'!$E$434:$E$443,$B11,'Quadro spesa'!$I$434:$I$443)</f>
        <v>0</v>
      </c>
      <c r="H11" s="53">
        <f t="shared" si="0"/>
        <v>0</v>
      </c>
    </row>
    <row r="12" spans="2:8" x14ac:dyDescent="0.25">
      <c r="B12" s="29" t="s">
        <v>161</v>
      </c>
      <c r="C12" s="53">
        <f>SUMIF('Quadro spesa'!$E$10:$E$19,$B12,'Quadro spesa'!$J$10:$J$19)+SUMIF('Quadro spesa'!$E$54:$E$63,$B12,'Quadro spesa'!$J$54:$J$63)+SUMIF('Quadro spesa'!$E$98:$E$107,$B12,'Quadro spesa'!$J$98:$J$107)+SUMIF('Quadro spesa'!$E$142:$E$151,$B12,'Quadro spesa'!$J$142:$J$151)+SUMIF('Quadro spesa'!$E$186:$E$195,$B12,'Quadro spesa'!$J$186:$J$195)+SUMIF('Quadro spesa'!$E$230:$E$239,$B12,'Quadro spesa'!$J$230:$J$239)+SUMIF('Quadro spesa'!$E$274:$E$283,$B12,'Quadro spesa'!$J$274:$J$283)+SUMIF('Quadro spesa'!$E$318:$E$327,$B12,'Quadro spesa'!$J$318:$J$327)+SUMIF('Quadro spesa'!$E$362:$E$371,$B12,'Quadro spesa'!$J$362:$J$371)+SUMIF('Quadro spesa'!$E$406:$E$415,$B12,'Quadro spesa'!$J$406:$J$415)</f>
        <v>0</v>
      </c>
      <c r="D12" s="53">
        <f>SUMIF('Quadro spesa'!$E$24:$E$33,$B12,'Quadro spesa'!$J$24:$J$33)+SUMIF('Quadro spesa'!$E$68:$E$77,$B12,'Quadro spesa'!$J$68:$J$77)+SUMIF('Quadro spesa'!$E$112:$E$121,$B12,'Quadro spesa'!$J$112:$J$121)+SUMIF('Quadro spesa'!$E$156:$E$165,$B12,'Quadro spesa'!$J$156:$J$165)+SUMIF('Quadro spesa'!$E$200:$E$209,$B12,'Quadro spesa'!$J$200:$J$209)+SUMIF('Quadro spesa'!$E$244:$E$253,$B12,'Quadro spesa'!$J$244:$J$253)+SUMIF('Quadro spesa'!$E$288:$E$297,$B12,'Quadro spesa'!$J$288:$J$297)+SUMIF('Quadro spesa'!$E$332:$E$341,$B12,'Quadro spesa'!$J$332:$J$341)+SUMIF('Quadro spesa'!$E$376:$E$385,$B12,'Quadro spesa'!$J$376:$J$385)+SUMIF('Quadro spesa'!$E$420:$E$429,$B12,'Quadro spesa'!$J$420:$J$429)</f>
        <v>0</v>
      </c>
      <c r="E12" s="53">
        <f>SUMIF('Quadro spesa'!$E$24:$E$33,$B12,'Quadro spesa'!$K$24:$K$33)+SUMIF('Quadro spesa'!$E$68:$E$77,$B12,'Quadro spesa'!$K$68:$K$77)+SUMIF('Quadro spesa'!$E$112:$E$121,$B12,'Quadro spesa'!$K$112:$K$121)+SUMIF('Quadro spesa'!$E$156:$E$165,$B12,'Quadro spesa'!$K$156:$K$165)+SUMIF('Quadro spesa'!$E$200:$E$209,$B12,'Quadro spesa'!$K$200:$K$209)+SUMIF('Quadro spesa'!$E$244:$E$253,$B12,'Quadro spesa'!$K$244:$K$253)+SUMIF('Quadro spesa'!$E$288:$E$297,$B12,'Quadro spesa'!$K$288:$K$297)+SUMIF('Quadro spesa'!$E$332:$E$341,$B12,'Quadro spesa'!$K$332:$K$341)+SUMIF('Quadro spesa'!$E$376:$E$385,$B12,'Quadro spesa'!$K$376:$K$385)+SUMIF('Quadro spesa'!$E$420:$E$429,$B12,'Quadro spesa'!$K$420:$K$429)</f>
        <v>0</v>
      </c>
      <c r="F12" s="53">
        <f>SUMIF('Quadro spesa'!$E$38:$E$47,$B12,'Quadro spesa'!$H$38:$H$47)+SUMIF('Quadro spesa'!$E$82:$E$91,$B12,'Quadro spesa'!$H$82:$H$91)+SUMIF('Quadro spesa'!$E$126:$E$135,$B12,'Quadro spesa'!$H$126:$H$135)+SUMIF('Quadro spesa'!$E$170:$E$179,$B12,'Quadro spesa'!$H$170:$H$179)+SUMIF('Quadro spesa'!$E$214:$E$223,$B12,'Quadro spesa'!$H$214:$H$223)+SUMIF('Quadro spesa'!$E$258:$E$267,$B12,'Quadro spesa'!$H$258:$H$267)+SUMIF('Quadro spesa'!$E$302:$E$311,$B12,'Quadro spesa'!$H$302:$H$311)+SUMIF('Quadro spesa'!$E$346:$E$355,$B12,'Quadro spesa'!$H$346:$H$355)+SUMIF('Quadro spesa'!$E$390:$E$399,$B12,'Quadro spesa'!$H$390:$H$399)+SUMIF('Quadro spesa'!$E$434:$E$443,$B12,'Quadro spesa'!$H$434:$H$443)</f>
        <v>0</v>
      </c>
      <c r="G12" s="53">
        <f>SUMIF('Quadro spesa'!$E$38:$E$47,$B12,'Quadro spesa'!$I$38:$I$47)+SUMIF('Quadro spesa'!$E$82:$E$91,$B12,'Quadro spesa'!$I$82:$I$91)+SUMIF('Quadro spesa'!$E$126:$E$135,$B12,'Quadro spesa'!$I$126:$I$135)+SUMIF('Quadro spesa'!$E$170:$E$179,$B12,'Quadro spesa'!$I$170:$I$179)+SUMIF('Quadro spesa'!$E$214:$E$223,$B12,'Quadro spesa'!$I$214:$I$223)+SUMIF('Quadro spesa'!$E$258:$E$267,$B12,'Quadro spesa'!$I$258:$I$267)+SUMIF('Quadro spesa'!$E$302:$E$311,$B12,'Quadro spesa'!$I$302:$I$311)+SUMIF('Quadro spesa'!$E$346:$E$355,$B12,'Quadro spesa'!$I$346:$I$355)+SUMIF('Quadro spesa'!$E$390:$E$399,$B12,'Quadro spesa'!$I$390:$I$399)+SUMIF('Quadro spesa'!$E$434:$E$443,$B12,'Quadro spesa'!$I$434:$I$443)</f>
        <v>0</v>
      </c>
      <c r="H12" s="53">
        <f t="shared" si="0"/>
        <v>0</v>
      </c>
    </row>
    <row r="13" spans="2:8" x14ac:dyDescent="0.25">
      <c r="B13" s="29" t="s">
        <v>162</v>
      </c>
      <c r="C13" s="53">
        <f>SUMIF('Quadro spesa'!$E$10:$E$19,$B13,'Quadro spesa'!$J$10:$J$19)+SUMIF('Quadro spesa'!$E$54:$E$63,$B13,'Quadro spesa'!$J$54:$J$63)+SUMIF('Quadro spesa'!$E$98:$E$107,$B13,'Quadro spesa'!$J$98:$J$107)+SUMIF('Quadro spesa'!$E$142:$E$151,$B13,'Quadro spesa'!$J$142:$J$151)+SUMIF('Quadro spesa'!$E$186:$E$195,$B13,'Quadro spesa'!$J$186:$J$195)+SUMIF('Quadro spesa'!$E$230:$E$239,$B13,'Quadro spesa'!$J$230:$J$239)+SUMIF('Quadro spesa'!$E$274:$E$283,$B13,'Quadro spesa'!$J$274:$J$283)+SUMIF('Quadro spesa'!$E$318:$E$327,$B13,'Quadro spesa'!$J$318:$J$327)+SUMIF('Quadro spesa'!$E$362:$E$371,$B13,'Quadro spesa'!$J$362:$J$371)+SUMIF('Quadro spesa'!$E$406:$E$415,$B13,'Quadro spesa'!$J$406:$J$415)</f>
        <v>0</v>
      </c>
      <c r="D13" s="53">
        <f>SUMIF('Quadro spesa'!$E$24:$E$33,$B13,'Quadro spesa'!$J$24:$J$33)+SUMIF('Quadro spesa'!$E$68:$E$77,$B13,'Quadro spesa'!$J$68:$J$77)+SUMIF('Quadro spesa'!$E$112:$E$121,$B13,'Quadro spesa'!$J$112:$J$121)+SUMIF('Quadro spesa'!$E$156:$E$165,$B13,'Quadro spesa'!$J$156:$J$165)+SUMIF('Quadro spesa'!$E$200:$E$209,$B13,'Quadro spesa'!$J$200:$J$209)+SUMIF('Quadro spesa'!$E$244:$E$253,$B13,'Quadro spesa'!$J$244:$J$253)+SUMIF('Quadro spesa'!$E$288:$E$297,$B13,'Quadro spesa'!$J$288:$J$297)+SUMIF('Quadro spesa'!$E$332:$E$341,$B13,'Quadro spesa'!$J$332:$J$341)+SUMIF('Quadro spesa'!$E$376:$E$385,$B13,'Quadro spesa'!$J$376:$J$385)+SUMIF('Quadro spesa'!$E$420:$E$429,$B13,'Quadro spesa'!$J$420:$J$429)</f>
        <v>0</v>
      </c>
      <c r="E13" s="53">
        <f>SUMIF('Quadro spesa'!$E$24:$E$33,$B13,'Quadro spesa'!$K$24:$K$33)+SUMIF('Quadro spesa'!$E$68:$E$77,$B13,'Quadro spesa'!$K$68:$K$77)+SUMIF('Quadro spesa'!$E$112:$E$121,$B13,'Quadro spesa'!$K$112:$K$121)+SUMIF('Quadro spesa'!$E$156:$E$165,$B13,'Quadro spesa'!$K$156:$K$165)+SUMIF('Quadro spesa'!$E$200:$E$209,$B13,'Quadro spesa'!$K$200:$K$209)+SUMIF('Quadro spesa'!$E$244:$E$253,$B13,'Quadro spesa'!$K$244:$K$253)+SUMIF('Quadro spesa'!$E$288:$E$297,$B13,'Quadro spesa'!$K$288:$K$297)+SUMIF('Quadro spesa'!$E$332:$E$341,$B13,'Quadro spesa'!$K$332:$K$341)+SUMIF('Quadro spesa'!$E$376:$E$385,$B13,'Quadro spesa'!$K$376:$K$385)+SUMIF('Quadro spesa'!$E$420:$E$429,$B13,'Quadro spesa'!$K$420:$K$429)</f>
        <v>0</v>
      </c>
      <c r="F13" s="53">
        <f>SUMIF('Quadro spesa'!$E$38:$E$47,$B13,'Quadro spesa'!$H$38:$H$47)+SUMIF('Quadro spesa'!$E$82:$E$91,$B13,'Quadro spesa'!$H$82:$H$91)+SUMIF('Quadro spesa'!$E$126:$E$135,$B13,'Quadro spesa'!$H$126:$H$135)+SUMIF('Quadro spesa'!$E$170:$E$179,$B13,'Quadro spesa'!$H$170:$H$179)+SUMIF('Quadro spesa'!$E$214:$E$223,$B13,'Quadro spesa'!$H$214:$H$223)+SUMIF('Quadro spesa'!$E$258:$E$267,$B13,'Quadro spesa'!$H$258:$H$267)+SUMIF('Quadro spesa'!$E$302:$E$311,$B13,'Quadro spesa'!$H$302:$H$311)+SUMIF('Quadro spesa'!$E$346:$E$355,$B13,'Quadro spesa'!$H$346:$H$355)+SUMIF('Quadro spesa'!$E$390:$E$399,$B13,'Quadro spesa'!$H$390:$H$399)+SUMIF('Quadro spesa'!$E$434:$E$443,$B13,'Quadro spesa'!$H$434:$H$443)</f>
        <v>0</v>
      </c>
      <c r="G13" s="53">
        <f>SUMIF('Quadro spesa'!$E$38:$E$47,$B13,'Quadro spesa'!$I$38:$I$47)+SUMIF('Quadro spesa'!$E$82:$E$91,$B13,'Quadro spesa'!$I$82:$I$91)+SUMIF('Quadro spesa'!$E$126:$E$135,$B13,'Quadro spesa'!$I$126:$I$135)+SUMIF('Quadro spesa'!$E$170:$E$179,$B13,'Quadro spesa'!$I$170:$I$179)+SUMIF('Quadro spesa'!$E$214:$E$223,$B13,'Quadro spesa'!$I$214:$I$223)+SUMIF('Quadro spesa'!$E$258:$E$267,$B13,'Quadro spesa'!$I$258:$I$267)+SUMIF('Quadro spesa'!$E$302:$E$311,$B13,'Quadro spesa'!$I$302:$I$311)+SUMIF('Quadro spesa'!$E$346:$E$355,$B13,'Quadro spesa'!$I$346:$I$355)+SUMIF('Quadro spesa'!$E$390:$E$399,$B13,'Quadro spesa'!$I$390:$I$399)+SUMIF('Quadro spesa'!$E$434:$E$443,$B13,'Quadro spesa'!$I$434:$I$443)</f>
        <v>0</v>
      </c>
      <c r="H13" s="53">
        <f t="shared" si="0"/>
        <v>0</v>
      </c>
    </row>
    <row r="14" spans="2:8" x14ac:dyDescent="0.25">
      <c r="B14" s="29" t="s">
        <v>163</v>
      </c>
      <c r="C14" s="53">
        <f>SUMIF('Quadro spesa'!$E$10:$E$19,$B14,'Quadro spesa'!$J$10:$J$19)+SUMIF('Quadro spesa'!$E$54:$E$63,$B14,'Quadro spesa'!$J$54:$J$63)+SUMIF('Quadro spesa'!$E$98:$E$107,$B14,'Quadro spesa'!$J$98:$J$107)+SUMIF('Quadro spesa'!$E$142:$E$151,$B14,'Quadro spesa'!$J$142:$J$151)+SUMIF('Quadro spesa'!$E$186:$E$195,$B14,'Quadro spesa'!$J$186:$J$195)+SUMIF('Quadro spesa'!$E$230:$E$239,$B14,'Quadro spesa'!$J$230:$J$239)+SUMIF('Quadro spesa'!$E$274:$E$283,$B14,'Quadro spesa'!$J$274:$J$283)+SUMIF('Quadro spesa'!$E$318:$E$327,$B14,'Quadro spesa'!$J$318:$J$327)+SUMIF('Quadro spesa'!$E$362:$E$371,$B14,'Quadro spesa'!$J$362:$J$371)+SUMIF('Quadro spesa'!$E$406:$E$415,$B14,'Quadro spesa'!$J$406:$J$415)</f>
        <v>0</v>
      </c>
      <c r="D14" s="53">
        <f>SUMIF('Quadro spesa'!$E$24:$E$33,$B14,'Quadro spesa'!$J$24:$J$33)+SUMIF('Quadro spesa'!$E$68:$E$77,$B14,'Quadro spesa'!$J$68:$J$77)+SUMIF('Quadro spesa'!$E$112:$E$121,$B14,'Quadro spesa'!$J$112:$J$121)+SUMIF('Quadro spesa'!$E$156:$E$165,$B14,'Quadro spesa'!$J$156:$J$165)+SUMIF('Quadro spesa'!$E$200:$E$209,$B14,'Quadro spesa'!$J$200:$J$209)+SUMIF('Quadro spesa'!$E$244:$E$253,$B14,'Quadro spesa'!$J$244:$J$253)+SUMIF('Quadro spesa'!$E$288:$E$297,$B14,'Quadro spesa'!$J$288:$J$297)+SUMIF('Quadro spesa'!$E$332:$E$341,$B14,'Quadro spesa'!$J$332:$J$341)+SUMIF('Quadro spesa'!$E$376:$E$385,$B14,'Quadro spesa'!$J$376:$J$385)+SUMIF('Quadro spesa'!$E$420:$E$429,$B14,'Quadro spesa'!$J$420:$J$429)</f>
        <v>0</v>
      </c>
      <c r="E14" s="53">
        <f>SUMIF('Quadro spesa'!$E$24:$E$33,$B14,'Quadro spesa'!$K$24:$K$33)+SUMIF('Quadro spesa'!$E$68:$E$77,$B14,'Quadro spesa'!$K$68:$K$77)+SUMIF('Quadro spesa'!$E$112:$E$121,$B14,'Quadro spesa'!$K$112:$K$121)+SUMIF('Quadro spesa'!$E$156:$E$165,$B14,'Quadro spesa'!$K$156:$K$165)+SUMIF('Quadro spesa'!$E$200:$E$209,$B14,'Quadro spesa'!$K$200:$K$209)+SUMIF('Quadro spesa'!$E$244:$E$253,$B14,'Quadro spesa'!$K$244:$K$253)+SUMIF('Quadro spesa'!$E$288:$E$297,$B14,'Quadro spesa'!$K$288:$K$297)+SUMIF('Quadro spesa'!$E$332:$E$341,$B14,'Quadro spesa'!$K$332:$K$341)+SUMIF('Quadro spesa'!$E$376:$E$385,$B14,'Quadro spesa'!$K$376:$K$385)+SUMIF('Quadro spesa'!$E$420:$E$429,$B14,'Quadro spesa'!$K$420:$K$429)</f>
        <v>0</v>
      </c>
      <c r="F14" s="53">
        <f>SUMIF('Quadro spesa'!$E$38:$E$47,$B14,'Quadro spesa'!$H$38:$H$47)+SUMIF('Quadro spesa'!$E$82:$E$91,$B14,'Quadro spesa'!$H$82:$H$91)+SUMIF('Quadro spesa'!$E$126:$E$135,$B14,'Quadro spesa'!$H$126:$H$135)+SUMIF('Quadro spesa'!$E$170:$E$179,$B14,'Quadro spesa'!$H$170:$H$179)+SUMIF('Quadro spesa'!$E$214:$E$223,$B14,'Quadro spesa'!$H$214:$H$223)+SUMIF('Quadro spesa'!$E$258:$E$267,$B14,'Quadro spesa'!$H$258:$H$267)+SUMIF('Quadro spesa'!$E$302:$E$311,$B14,'Quadro spesa'!$H$302:$H$311)+SUMIF('Quadro spesa'!$E$346:$E$355,$B14,'Quadro spesa'!$H$346:$H$355)+SUMIF('Quadro spesa'!$E$390:$E$399,$B14,'Quadro spesa'!$H$390:$H$399)+SUMIF('Quadro spesa'!$E$434:$E$443,$B14,'Quadro spesa'!$H$434:$H$443)</f>
        <v>0</v>
      </c>
      <c r="G14" s="53">
        <f>SUMIF('Quadro spesa'!$E$38:$E$47,$B14,'Quadro spesa'!$I$38:$I$47)+SUMIF('Quadro spesa'!$E$82:$E$91,$B14,'Quadro spesa'!$I$82:$I$91)+SUMIF('Quadro spesa'!$E$126:$E$135,$B14,'Quadro spesa'!$I$126:$I$135)+SUMIF('Quadro spesa'!$E$170:$E$179,$B14,'Quadro spesa'!$I$170:$I$179)+SUMIF('Quadro spesa'!$E$214:$E$223,$B14,'Quadro spesa'!$I$214:$I$223)+SUMIF('Quadro spesa'!$E$258:$E$267,$B14,'Quadro spesa'!$I$258:$I$267)+SUMIF('Quadro spesa'!$E$302:$E$311,$B14,'Quadro spesa'!$I$302:$I$311)+SUMIF('Quadro spesa'!$E$346:$E$355,$B14,'Quadro spesa'!$I$346:$I$355)+SUMIF('Quadro spesa'!$E$390:$E$399,$B14,'Quadro spesa'!$I$390:$I$399)+SUMIF('Quadro spesa'!$E$434:$E$443,$B14,'Quadro spesa'!$I$434:$I$443)</f>
        <v>0</v>
      </c>
      <c r="H14" s="53">
        <f t="shared" si="0"/>
        <v>0</v>
      </c>
    </row>
    <row r="15" spans="2:8" x14ac:dyDescent="0.25">
      <c r="B15" s="29" t="s">
        <v>164</v>
      </c>
      <c r="C15" s="53">
        <f>SUMIF('Quadro spesa'!$E$10:$E$19,$B15,'Quadro spesa'!$J$10:$J$19)+SUMIF('Quadro spesa'!$E$54:$E$63,$B15,'Quadro spesa'!$J$54:$J$63)+SUMIF('Quadro spesa'!$E$98:$E$107,$B15,'Quadro spesa'!$J$98:$J$107)+SUMIF('Quadro spesa'!$E$142:$E$151,$B15,'Quadro spesa'!$J$142:$J$151)+SUMIF('Quadro spesa'!$E$186:$E$195,$B15,'Quadro spesa'!$J$186:$J$195)+SUMIF('Quadro spesa'!$E$230:$E$239,$B15,'Quadro spesa'!$J$230:$J$239)+SUMIF('Quadro spesa'!$E$274:$E$283,$B15,'Quadro spesa'!$J$274:$J$283)+SUMIF('Quadro spesa'!$E$318:$E$327,$B15,'Quadro spesa'!$J$318:$J$327)+SUMIF('Quadro spesa'!$E$362:$E$371,$B15,'Quadro spesa'!$J$362:$J$371)+SUMIF('Quadro spesa'!$E$406:$E$415,$B15,'Quadro spesa'!$J$406:$J$415)</f>
        <v>0</v>
      </c>
      <c r="D15" s="53">
        <f>SUMIF('Quadro spesa'!$E$24:$E$33,$B15,'Quadro spesa'!$J$24:$J$33)+SUMIF('Quadro spesa'!$E$68:$E$77,$B15,'Quadro spesa'!$J$68:$J$77)+SUMIF('Quadro spesa'!$E$112:$E$121,$B15,'Quadro spesa'!$J$112:$J$121)+SUMIF('Quadro spesa'!$E$156:$E$165,$B15,'Quadro spesa'!$J$156:$J$165)+SUMIF('Quadro spesa'!$E$200:$E$209,$B15,'Quadro spesa'!$J$200:$J$209)+SUMIF('Quadro spesa'!$E$244:$E$253,$B15,'Quadro spesa'!$J$244:$J$253)+SUMIF('Quadro spesa'!$E$288:$E$297,$B15,'Quadro spesa'!$J$288:$J$297)+SUMIF('Quadro spesa'!$E$332:$E$341,$B15,'Quadro spesa'!$J$332:$J$341)+SUMIF('Quadro spesa'!$E$376:$E$385,$B15,'Quadro spesa'!$J$376:$J$385)+SUMIF('Quadro spesa'!$E$420:$E$429,$B15,'Quadro spesa'!$J$420:$J$429)</f>
        <v>0</v>
      </c>
      <c r="E15" s="53">
        <f>SUMIF('Quadro spesa'!$E$24:$E$33,$B15,'Quadro spesa'!$K$24:$K$33)+SUMIF('Quadro spesa'!$E$68:$E$77,$B15,'Quadro spesa'!$K$68:$K$77)+SUMIF('Quadro spesa'!$E$112:$E$121,$B15,'Quadro spesa'!$K$112:$K$121)+SUMIF('Quadro spesa'!$E$156:$E$165,$B15,'Quadro spesa'!$K$156:$K$165)+SUMIF('Quadro spesa'!$E$200:$E$209,$B15,'Quadro spesa'!$K$200:$K$209)+SUMIF('Quadro spesa'!$E$244:$E$253,$B15,'Quadro spesa'!$K$244:$K$253)+SUMIF('Quadro spesa'!$E$288:$E$297,$B15,'Quadro spesa'!$K$288:$K$297)+SUMIF('Quadro spesa'!$E$332:$E$341,$B15,'Quadro spesa'!$K$332:$K$341)+SUMIF('Quadro spesa'!$E$376:$E$385,$B15,'Quadro spesa'!$K$376:$K$385)+SUMIF('Quadro spesa'!$E$420:$E$429,$B15,'Quadro spesa'!$K$420:$K$429)</f>
        <v>0</v>
      </c>
      <c r="F15" s="53">
        <f>SUMIF('Quadro spesa'!$E$38:$E$47,$B15,'Quadro spesa'!$H$38:$H$47)+SUMIF('Quadro spesa'!$E$82:$E$91,$B15,'Quadro spesa'!$H$82:$H$91)+SUMIF('Quadro spesa'!$E$126:$E$135,$B15,'Quadro spesa'!$H$126:$H$135)+SUMIF('Quadro spesa'!$E$170:$E$179,$B15,'Quadro spesa'!$H$170:$H$179)+SUMIF('Quadro spesa'!$E$214:$E$223,$B15,'Quadro spesa'!$H$214:$H$223)+SUMIF('Quadro spesa'!$E$258:$E$267,$B15,'Quadro spesa'!$H$258:$H$267)+SUMIF('Quadro spesa'!$E$302:$E$311,$B15,'Quadro spesa'!$H$302:$H$311)+SUMIF('Quadro spesa'!$E$346:$E$355,$B15,'Quadro spesa'!$H$346:$H$355)+SUMIF('Quadro spesa'!$E$390:$E$399,$B15,'Quadro spesa'!$H$390:$H$399)+SUMIF('Quadro spesa'!$E$434:$E$443,$B15,'Quadro spesa'!$H$434:$H$443)</f>
        <v>0</v>
      </c>
      <c r="G15" s="53">
        <f>SUMIF('Quadro spesa'!$E$38:$E$47,$B15,'Quadro spesa'!$I$38:$I$47)+SUMIF('Quadro spesa'!$E$82:$E$91,$B15,'Quadro spesa'!$I$82:$I$91)+SUMIF('Quadro spesa'!$E$126:$E$135,$B15,'Quadro spesa'!$I$126:$I$135)+SUMIF('Quadro spesa'!$E$170:$E$179,$B15,'Quadro spesa'!$I$170:$I$179)+SUMIF('Quadro spesa'!$E$214:$E$223,$B15,'Quadro spesa'!$I$214:$I$223)+SUMIF('Quadro spesa'!$E$258:$E$267,$B15,'Quadro spesa'!$I$258:$I$267)+SUMIF('Quadro spesa'!$E$302:$E$311,$B15,'Quadro spesa'!$I$302:$I$311)+SUMIF('Quadro spesa'!$E$346:$E$355,$B15,'Quadro spesa'!$I$346:$I$355)+SUMIF('Quadro spesa'!$E$390:$E$399,$B15,'Quadro spesa'!$I$390:$I$399)+SUMIF('Quadro spesa'!$E$434:$E$443,$B15,'Quadro spesa'!$I$434:$I$443)</f>
        <v>0</v>
      </c>
      <c r="H15" s="53">
        <f t="shared" si="0"/>
        <v>0</v>
      </c>
    </row>
    <row r="16" spans="2:8" x14ac:dyDescent="0.25">
      <c r="B16" s="29" t="s">
        <v>165</v>
      </c>
      <c r="C16" s="53">
        <f>SUMIF('Quadro spesa'!$E$10:$E$19,$B16,'Quadro spesa'!$J$10:$J$19)+SUMIF('Quadro spesa'!$E$54:$E$63,$B16,'Quadro spesa'!$J$54:$J$63)+SUMIF('Quadro spesa'!$E$98:$E$107,$B16,'Quadro spesa'!$J$98:$J$107)+SUMIF('Quadro spesa'!$E$142:$E$151,$B16,'Quadro spesa'!$J$142:$J$151)+SUMIF('Quadro spesa'!$E$186:$E$195,$B16,'Quadro spesa'!$J$186:$J$195)+SUMIF('Quadro spesa'!$E$230:$E$239,$B16,'Quadro spesa'!$J$230:$J$239)+SUMIF('Quadro spesa'!$E$274:$E$283,$B16,'Quadro spesa'!$J$274:$J$283)+SUMIF('Quadro spesa'!$E$318:$E$327,$B16,'Quadro spesa'!$J$318:$J$327)+SUMIF('Quadro spesa'!$E$362:$E$371,$B16,'Quadro spesa'!$J$362:$J$371)+SUMIF('Quadro spesa'!$E$406:$E$415,$B16,'Quadro spesa'!$J$406:$J$415)</f>
        <v>0</v>
      </c>
      <c r="D16" s="53">
        <f>SUMIF('Quadro spesa'!$E$24:$E$33,$B16,'Quadro spesa'!$J$24:$J$33)+SUMIF('Quadro spesa'!$E$68:$E$77,$B16,'Quadro spesa'!$J$68:$J$77)+SUMIF('Quadro spesa'!$E$112:$E$121,$B16,'Quadro spesa'!$J$112:$J$121)+SUMIF('Quadro spesa'!$E$156:$E$165,$B16,'Quadro spesa'!$J$156:$J$165)+SUMIF('Quadro spesa'!$E$200:$E$209,$B16,'Quadro spesa'!$J$200:$J$209)+SUMIF('Quadro spesa'!$E$244:$E$253,$B16,'Quadro spesa'!$J$244:$J$253)+SUMIF('Quadro spesa'!$E$288:$E$297,$B16,'Quadro spesa'!$J$288:$J$297)+SUMIF('Quadro spesa'!$E$332:$E$341,$B16,'Quadro spesa'!$J$332:$J$341)+SUMIF('Quadro spesa'!$E$376:$E$385,$B16,'Quadro spesa'!$J$376:$J$385)+SUMIF('Quadro spesa'!$E$420:$E$429,$B16,'Quadro spesa'!$J$420:$J$429)</f>
        <v>0</v>
      </c>
      <c r="E16" s="53">
        <f>SUMIF('Quadro spesa'!$E$24:$E$33,$B16,'Quadro spesa'!$K$24:$K$33)+SUMIF('Quadro spesa'!$E$68:$E$77,$B16,'Quadro spesa'!$K$68:$K$77)+SUMIF('Quadro spesa'!$E$112:$E$121,$B16,'Quadro spesa'!$K$112:$K$121)+SUMIF('Quadro spesa'!$E$156:$E$165,$B16,'Quadro spesa'!$K$156:$K$165)+SUMIF('Quadro spesa'!$E$200:$E$209,$B16,'Quadro spesa'!$K$200:$K$209)+SUMIF('Quadro spesa'!$E$244:$E$253,$B16,'Quadro spesa'!$K$244:$K$253)+SUMIF('Quadro spesa'!$E$288:$E$297,$B16,'Quadro spesa'!$K$288:$K$297)+SUMIF('Quadro spesa'!$E$332:$E$341,$B16,'Quadro spesa'!$K$332:$K$341)+SUMIF('Quadro spesa'!$E$376:$E$385,$B16,'Quadro spesa'!$K$376:$K$385)+SUMIF('Quadro spesa'!$E$420:$E$429,$B16,'Quadro spesa'!$K$420:$K$429)</f>
        <v>0</v>
      </c>
      <c r="F16" s="53">
        <f>SUMIF('Quadro spesa'!$E$38:$E$47,$B16,'Quadro spesa'!$H$38:$H$47)+SUMIF('Quadro spesa'!$E$82:$E$91,$B16,'Quadro spesa'!$H$82:$H$91)+SUMIF('Quadro spesa'!$E$126:$E$135,$B16,'Quadro spesa'!$H$126:$H$135)+SUMIF('Quadro spesa'!$E$170:$E$179,$B16,'Quadro spesa'!$H$170:$H$179)+SUMIF('Quadro spesa'!$E$214:$E$223,$B16,'Quadro spesa'!$H$214:$H$223)+SUMIF('Quadro spesa'!$E$258:$E$267,$B16,'Quadro spesa'!$H$258:$H$267)+SUMIF('Quadro spesa'!$E$302:$E$311,$B16,'Quadro spesa'!$H$302:$H$311)+SUMIF('Quadro spesa'!$E$346:$E$355,$B16,'Quadro spesa'!$H$346:$H$355)+SUMIF('Quadro spesa'!$E$390:$E$399,$B16,'Quadro spesa'!$H$390:$H$399)+SUMIF('Quadro spesa'!$E$434:$E$443,$B16,'Quadro spesa'!$H$434:$H$443)</f>
        <v>0</v>
      </c>
      <c r="G16" s="53">
        <f>SUMIF('Quadro spesa'!$E$38:$E$47,$B16,'Quadro spesa'!$I$38:$I$47)+SUMIF('Quadro spesa'!$E$82:$E$91,$B16,'Quadro spesa'!$I$82:$I$91)+SUMIF('Quadro spesa'!$E$126:$E$135,$B16,'Quadro spesa'!$I$126:$I$135)+SUMIF('Quadro spesa'!$E$170:$E$179,$B16,'Quadro spesa'!$I$170:$I$179)+SUMIF('Quadro spesa'!$E$214:$E$223,$B16,'Quadro spesa'!$I$214:$I$223)+SUMIF('Quadro spesa'!$E$258:$E$267,$B16,'Quadro spesa'!$I$258:$I$267)+SUMIF('Quadro spesa'!$E$302:$E$311,$B16,'Quadro spesa'!$I$302:$I$311)+SUMIF('Quadro spesa'!$E$346:$E$355,$B16,'Quadro spesa'!$I$346:$I$355)+SUMIF('Quadro spesa'!$E$390:$E$399,$B16,'Quadro spesa'!$I$390:$I$399)+SUMIF('Quadro spesa'!$E$434:$E$443,$B16,'Quadro spesa'!$I$434:$I$443)</f>
        <v>0</v>
      </c>
      <c r="H16" s="53">
        <f t="shared" si="0"/>
        <v>0</v>
      </c>
    </row>
    <row r="17" spans="2:8" x14ac:dyDescent="0.25">
      <c r="B17" s="29" t="s">
        <v>166</v>
      </c>
      <c r="C17" s="53">
        <f>SUMIF('Quadro spesa'!$E$10:$E$19,$B17,'Quadro spesa'!$J$10:$J$19)+SUMIF('Quadro spesa'!$E$54:$E$63,$B17,'Quadro spesa'!$J$54:$J$63)+SUMIF('Quadro spesa'!$E$98:$E$107,$B17,'Quadro spesa'!$J$98:$J$107)+SUMIF('Quadro spesa'!$E$142:$E$151,$B17,'Quadro spesa'!$J$142:$J$151)+SUMIF('Quadro spesa'!$E$186:$E$195,$B17,'Quadro spesa'!$J$186:$J$195)+SUMIF('Quadro spesa'!$E$230:$E$239,$B17,'Quadro spesa'!$J$230:$J$239)+SUMIF('Quadro spesa'!$E$274:$E$283,$B17,'Quadro spesa'!$J$274:$J$283)+SUMIF('Quadro spesa'!$E$318:$E$327,$B17,'Quadro spesa'!$J$318:$J$327)+SUMIF('Quadro spesa'!$E$362:$E$371,$B17,'Quadro spesa'!$J$362:$J$371)+SUMIF('Quadro spesa'!$E$406:$E$415,$B17,'Quadro spesa'!$J$406:$J$415)</f>
        <v>0</v>
      </c>
      <c r="D17" s="53">
        <f>SUMIF('Quadro spesa'!$E$24:$E$33,$B17,'Quadro spesa'!$J$24:$J$33)+SUMIF('Quadro spesa'!$E$68:$E$77,$B17,'Quadro spesa'!$J$68:$J$77)+SUMIF('Quadro spesa'!$E$112:$E$121,$B17,'Quadro spesa'!$J$112:$J$121)+SUMIF('Quadro spesa'!$E$156:$E$165,$B17,'Quadro spesa'!$J$156:$J$165)+SUMIF('Quadro spesa'!$E$200:$E$209,$B17,'Quadro spesa'!$J$200:$J$209)+SUMIF('Quadro spesa'!$E$244:$E$253,$B17,'Quadro spesa'!$J$244:$J$253)+SUMIF('Quadro spesa'!$E$288:$E$297,$B17,'Quadro spesa'!$J$288:$J$297)+SUMIF('Quadro spesa'!$E$332:$E$341,$B17,'Quadro spesa'!$J$332:$J$341)+SUMIF('Quadro spesa'!$E$376:$E$385,$B17,'Quadro spesa'!$J$376:$J$385)+SUMIF('Quadro spesa'!$E$420:$E$429,$B17,'Quadro spesa'!$J$420:$J$429)</f>
        <v>0</v>
      </c>
      <c r="E17" s="53">
        <f>SUMIF('Quadro spesa'!$E$24:$E$33,$B17,'Quadro spesa'!$K$24:$K$33)+SUMIF('Quadro spesa'!$E$68:$E$77,$B17,'Quadro spesa'!$K$68:$K$77)+SUMIF('Quadro spesa'!$E$112:$E$121,$B17,'Quadro spesa'!$K$112:$K$121)+SUMIF('Quadro spesa'!$E$156:$E$165,$B17,'Quadro spesa'!$K$156:$K$165)+SUMIF('Quadro spesa'!$E$200:$E$209,$B17,'Quadro spesa'!$K$200:$K$209)+SUMIF('Quadro spesa'!$E$244:$E$253,$B17,'Quadro spesa'!$K$244:$K$253)+SUMIF('Quadro spesa'!$E$288:$E$297,$B17,'Quadro spesa'!$K$288:$K$297)+SUMIF('Quadro spesa'!$E$332:$E$341,$B17,'Quadro spesa'!$K$332:$K$341)+SUMIF('Quadro spesa'!$E$376:$E$385,$B17,'Quadro spesa'!$K$376:$K$385)+SUMIF('Quadro spesa'!$E$420:$E$429,$B17,'Quadro spesa'!$K$420:$K$429)</f>
        <v>0</v>
      </c>
      <c r="F17" s="53">
        <f>SUMIF('Quadro spesa'!$E$38:$E$47,$B17,'Quadro spesa'!$H$38:$H$47)+SUMIF('Quadro spesa'!$E$82:$E$91,$B17,'Quadro spesa'!$H$82:$H$91)+SUMIF('Quadro spesa'!$E$126:$E$135,$B17,'Quadro spesa'!$H$126:$H$135)+SUMIF('Quadro spesa'!$E$170:$E$179,$B17,'Quadro spesa'!$H$170:$H$179)+SUMIF('Quadro spesa'!$E$214:$E$223,$B17,'Quadro spesa'!$H$214:$H$223)+SUMIF('Quadro spesa'!$E$258:$E$267,$B17,'Quadro spesa'!$H$258:$H$267)+SUMIF('Quadro spesa'!$E$302:$E$311,$B17,'Quadro spesa'!$H$302:$H$311)+SUMIF('Quadro spesa'!$E$346:$E$355,$B17,'Quadro spesa'!$H$346:$H$355)+SUMIF('Quadro spesa'!$E$390:$E$399,$B17,'Quadro spesa'!$H$390:$H$399)+SUMIF('Quadro spesa'!$E$434:$E$443,$B17,'Quadro spesa'!$H$434:$H$443)</f>
        <v>0</v>
      </c>
      <c r="G17" s="53">
        <f>SUMIF('Quadro spesa'!$E$38:$E$47,$B17,'Quadro spesa'!$I$38:$I$47)+SUMIF('Quadro spesa'!$E$82:$E$91,$B17,'Quadro spesa'!$I$82:$I$91)+SUMIF('Quadro spesa'!$E$126:$E$135,$B17,'Quadro spesa'!$I$126:$I$135)+SUMIF('Quadro spesa'!$E$170:$E$179,$B17,'Quadro spesa'!$I$170:$I$179)+SUMIF('Quadro spesa'!$E$214:$E$223,$B17,'Quadro spesa'!$I$214:$I$223)+SUMIF('Quadro spesa'!$E$258:$E$267,$B17,'Quadro spesa'!$I$258:$I$267)+SUMIF('Quadro spesa'!$E$302:$E$311,$B17,'Quadro spesa'!$I$302:$I$311)+SUMIF('Quadro spesa'!$E$346:$E$355,$B17,'Quadro spesa'!$I$346:$I$355)+SUMIF('Quadro spesa'!$E$390:$E$399,$B17,'Quadro spesa'!$I$390:$I$399)+SUMIF('Quadro spesa'!$E$434:$E$443,$B17,'Quadro spesa'!$I$434:$I$443)</f>
        <v>0</v>
      </c>
      <c r="H17" s="53">
        <f t="shared" si="0"/>
        <v>0</v>
      </c>
    </row>
    <row r="18" spans="2:8" x14ac:dyDescent="0.25">
      <c r="B18" s="29" t="s">
        <v>169</v>
      </c>
      <c r="C18" s="53">
        <f>SUMIF('Quadro spesa'!$E$10:$E$19,$B18,'Quadro spesa'!$J$10:$J$19)+SUMIF('Quadro spesa'!$E$54:$E$63,$B18,'Quadro spesa'!$J$54:$J$63)+SUMIF('Quadro spesa'!$E$98:$E$107,$B18,'Quadro spesa'!$J$98:$J$107)+SUMIF('Quadro spesa'!$E$142:$E$151,$B18,'Quadro spesa'!$J$142:$J$151)+SUMIF('Quadro spesa'!$E$186:$E$195,$B18,'Quadro spesa'!$J$186:$J$195)+SUMIF('Quadro spesa'!$E$230:$E$239,$B18,'Quadro spesa'!$J$230:$J$239)+SUMIF('Quadro spesa'!$E$274:$E$283,$B18,'Quadro spesa'!$J$274:$J$283)+SUMIF('Quadro spesa'!$E$318:$E$327,$B18,'Quadro spesa'!$J$318:$J$327)+SUMIF('Quadro spesa'!$E$362:$E$371,$B18,'Quadro spesa'!$J$362:$J$371)+SUMIF('Quadro spesa'!$E$406:$E$415,$B18,'Quadro spesa'!$J$406:$J$415)</f>
        <v>0</v>
      </c>
      <c r="D18" s="53">
        <f>SUMIF('Quadro spesa'!$E$24:$E$33,$B18,'Quadro spesa'!$J$24:$J$33)+SUMIF('Quadro spesa'!$E$68:$E$77,$B18,'Quadro spesa'!$J$68:$J$77)+SUMIF('Quadro spesa'!$E$112:$E$121,$B18,'Quadro spesa'!$J$112:$J$121)+SUMIF('Quadro spesa'!$E$156:$E$165,$B18,'Quadro spesa'!$J$156:$J$165)+SUMIF('Quadro spesa'!$E$200:$E$209,$B18,'Quadro spesa'!$J$200:$J$209)+SUMIF('Quadro spesa'!$E$244:$E$253,$B18,'Quadro spesa'!$J$244:$J$253)+SUMIF('Quadro spesa'!$E$288:$E$297,$B18,'Quadro spesa'!$J$288:$J$297)+SUMIF('Quadro spesa'!$E$332:$E$341,$B18,'Quadro spesa'!$J$332:$J$341)+SUMIF('Quadro spesa'!$E$376:$E$385,$B18,'Quadro spesa'!$J$376:$J$385)+SUMIF('Quadro spesa'!$E$420:$E$429,$B18,'Quadro spesa'!$J$420:$J$429)</f>
        <v>0</v>
      </c>
      <c r="E18" s="53">
        <f>SUMIF('Quadro spesa'!$E$24:$E$33,$B18,'Quadro spesa'!$K$24:$K$33)+SUMIF('Quadro spesa'!$E$68:$E$77,$B18,'Quadro spesa'!$K$68:$K$77)+SUMIF('Quadro spesa'!$E$112:$E$121,$B18,'Quadro spesa'!$K$112:$K$121)+SUMIF('Quadro spesa'!$E$156:$E$165,$B18,'Quadro spesa'!$K$156:$K$165)+SUMIF('Quadro spesa'!$E$200:$E$209,$B18,'Quadro spesa'!$K$200:$K$209)+SUMIF('Quadro spesa'!$E$244:$E$253,$B18,'Quadro spesa'!$K$244:$K$253)+SUMIF('Quadro spesa'!$E$288:$E$297,$B18,'Quadro spesa'!$K$288:$K$297)+SUMIF('Quadro spesa'!$E$332:$E$341,$B18,'Quadro spesa'!$K$332:$K$341)+SUMIF('Quadro spesa'!$E$376:$E$385,$B18,'Quadro spesa'!$K$376:$K$385)+SUMIF('Quadro spesa'!$E$420:$E$429,$B18,'Quadro spesa'!$K$420:$K$429)</f>
        <v>0</v>
      </c>
      <c r="F18" s="53">
        <f>SUMIF('Quadro spesa'!$E$38:$E$47,$B18,'Quadro spesa'!$H$38:$H$47)+SUMIF('Quadro spesa'!$E$82:$E$91,$B18,'Quadro spesa'!$H$82:$H$91)+SUMIF('Quadro spesa'!$E$126:$E$135,$B18,'Quadro spesa'!$H$126:$H$135)+SUMIF('Quadro spesa'!$E$170:$E$179,$B18,'Quadro spesa'!$H$170:$H$179)+SUMIF('Quadro spesa'!$E$214:$E$223,$B18,'Quadro spesa'!$H$214:$H$223)+SUMIF('Quadro spesa'!$E$258:$E$267,$B18,'Quadro spesa'!$H$258:$H$267)+SUMIF('Quadro spesa'!$E$302:$E$311,$B18,'Quadro spesa'!$H$302:$H$311)+SUMIF('Quadro spesa'!$E$346:$E$355,$B18,'Quadro spesa'!$H$346:$H$355)+SUMIF('Quadro spesa'!$E$390:$E$399,$B18,'Quadro spesa'!$H$390:$H$399)+SUMIF('Quadro spesa'!$E$434:$E$443,$B18,'Quadro spesa'!$H$434:$H$443)</f>
        <v>0</v>
      </c>
      <c r="G18" s="53">
        <f>SUMIF('Quadro spesa'!$E$38:$E$47,$B18,'Quadro spesa'!$I$38:$I$47)+SUMIF('Quadro spesa'!$E$82:$E$91,$B18,'Quadro spesa'!$I$82:$I$91)+SUMIF('Quadro spesa'!$E$126:$E$135,$B18,'Quadro spesa'!$I$126:$I$135)+SUMIF('Quadro spesa'!$E$170:$E$179,$B18,'Quadro spesa'!$I$170:$I$179)+SUMIF('Quadro spesa'!$E$214:$E$223,$B18,'Quadro spesa'!$I$214:$I$223)+SUMIF('Quadro spesa'!$E$258:$E$267,$B18,'Quadro spesa'!$I$258:$I$267)+SUMIF('Quadro spesa'!$E$302:$E$311,$B18,'Quadro spesa'!$I$302:$I$311)+SUMIF('Quadro spesa'!$E$346:$E$355,$B18,'Quadro spesa'!$I$346:$I$355)+SUMIF('Quadro spesa'!$E$390:$E$399,$B18,'Quadro spesa'!$I$390:$I$399)+SUMIF('Quadro spesa'!$E$434:$E$443,$B18,'Quadro spesa'!$I$434:$I$443)</f>
        <v>0</v>
      </c>
      <c r="H18" s="53">
        <f t="shared" ref="H18" si="1">SUM(C18:G18)</f>
        <v>0</v>
      </c>
    </row>
    <row r="19" spans="2:8" x14ac:dyDescent="0.25">
      <c r="B19" s="29" t="s">
        <v>170</v>
      </c>
      <c r="C19" s="53">
        <f>SUMIF('Quadro spesa'!$E$10:$E$19,$B19,'Quadro spesa'!$J$10:$J$19)+SUMIF('Quadro spesa'!$E$54:$E$63,$B19,'Quadro spesa'!$J$54:$J$63)+SUMIF('Quadro spesa'!$E$98:$E$107,$B19,'Quadro spesa'!$J$98:$J$107)+SUMIF('Quadro spesa'!$E$142:$E$151,$B19,'Quadro spesa'!$J$142:$J$151)+SUMIF('Quadro spesa'!$E$186:$E$195,$B19,'Quadro spesa'!$J$186:$J$195)+SUMIF('Quadro spesa'!$E$230:$E$239,$B19,'Quadro spesa'!$J$230:$J$239)+SUMIF('Quadro spesa'!$E$274:$E$283,$B19,'Quadro spesa'!$J$274:$J$283)+SUMIF('Quadro spesa'!$E$318:$E$327,$B19,'Quadro spesa'!$J$318:$J$327)+SUMIF('Quadro spesa'!$E$362:$E$371,$B19,'Quadro spesa'!$J$362:$J$371)+SUMIF('Quadro spesa'!$E$406:$E$415,$B19,'Quadro spesa'!$J$406:$J$415)</f>
        <v>0</v>
      </c>
      <c r="D19" s="53">
        <f>SUMIF('Quadro spesa'!$E$24:$E$33,$B19,'Quadro spesa'!$J$24:$J$33)+SUMIF('Quadro spesa'!$E$68:$E$77,$B19,'Quadro spesa'!$J$68:$J$77)+SUMIF('Quadro spesa'!$E$112:$E$121,$B19,'Quadro spesa'!$J$112:$J$121)+SUMIF('Quadro spesa'!$E$156:$E$165,$B19,'Quadro spesa'!$J$156:$J$165)+SUMIF('Quadro spesa'!$E$200:$E$209,$B19,'Quadro spesa'!$J$200:$J$209)+SUMIF('Quadro spesa'!$E$244:$E$253,$B19,'Quadro spesa'!$J$244:$J$253)+SUMIF('Quadro spesa'!$E$288:$E$297,$B19,'Quadro spesa'!$J$288:$J$297)+SUMIF('Quadro spesa'!$E$332:$E$341,$B19,'Quadro spesa'!$J$332:$J$341)+SUMIF('Quadro spesa'!$E$376:$E$385,$B19,'Quadro spesa'!$J$376:$J$385)+SUMIF('Quadro spesa'!$E$420:$E$429,$B19,'Quadro spesa'!$J$420:$J$429)</f>
        <v>0</v>
      </c>
      <c r="E19" s="53">
        <f>SUMIF('Quadro spesa'!$E$24:$E$33,$B19,'Quadro spesa'!$K$24:$K$33)+SUMIF('Quadro spesa'!$E$68:$E$77,$B19,'Quadro spesa'!$K$68:$K$77)+SUMIF('Quadro spesa'!$E$112:$E$121,$B19,'Quadro spesa'!$K$112:$K$121)+SUMIF('Quadro spesa'!$E$156:$E$165,$B19,'Quadro spesa'!$K$156:$K$165)+SUMIF('Quadro spesa'!$E$200:$E$209,$B19,'Quadro spesa'!$K$200:$K$209)+SUMIF('Quadro spesa'!$E$244:$E$253,$B19,'Quadro spesa'!$K$244:$K$253)+SUMIF('Quadro spesa'!$E$288:$E$297,$B19,'Quadro spesa'!$K$288:$K$297)+SUMIF('Quadro spesa'!$E$332:$E$341,$B19,'Quadro spesa'!$K$332:$K$341)+SUMIF('Quadro spesa'!$E$376:$E$385,$B19,'Quadro spesa'!$K$376:$K$385)+SUMIF('Quadro spesa'!$E$420:$E$429,$B19,'Quadro spesa'!$K$420:$K$429)</f>
        <v>0</v>
      </c>
      <c r="F19" s="53">
        <f>SUMIF('Quadro spesa'!$E$38:$E$47,$B19,'Quadro spesa'!$H$38:$H$47)+SUMIF('Quadro spesa'!$E$82:$E$91,$B19,'Quadro spesa'!$H$82:$H$91)+SUMIF('Quadro spesa'!$E$126:$E$135,$B19,'Quadro spesa'!$H$126:$H$135)+SUMIF('Quadro spesa'!$E$170:$E$179,$B19,'Quadro spesa'!$H$170:$H$179)+SUMIF('Quadro spesa'!$E$214:$E$223,$B19,'Quadro spesa'!$H$214:$H$223)+SUMIF('Quadro spesa'!$E$258:$E$267,$B19,'Quadro spesa'!$H$258:$H$267)+SUMIF('Quadro spesa'!$E$302:$E$311,$B19,'Quadro spesa'!$H$302:$H$311)+SUMIF('Quadro spesa'!$E$346:$E$355,$B19,'Quadro spesa'!$H$346:$H$355)+SUMIF('Quadro spesa'!$E$390:$E$399,$B19,'Quadro spesa'!$H$390:$H$399)+SUMIF('Quadro spesa'!$E$434:$E$443,$B19,'Quadro spesa'!$H$434:$H$443)</f>
        <v>0</v>
      </c>
      <c r="G19" s="53">
        <f>SUMIF('Quadro spesa'!$E$38:$E$47,$B19,'Quadro spesa'!$I$38:$I$47)+SUMIF('Quadro spesa'!$E$82:$E$91,$B19,'Quadro spesa'!$I$82:$I$91)+SUMIF('Quadro spesa'!$E$126:$E$135,$B19,'Quadro spesa'!$I$126:$I$135)+SUMIF('Quadro spesa'!$E$170:$E$179,$B19,'Quadro spesa'!$I$170:$I$179)+SUMIF('Quadro spesa'!$E$214:$E$223,$B19,'Quadro spesa'!$I$214:$I$223)+SUMIF('Quadro spesa'!$E$258:$E$267,$B19,'Quadro spesa'!$I$258:$I$267)+SUMIF('Quadro spesa'!$E$302:$E$311,$B19,'Quadro spesa'!$I$302:$I$311)+SUMIF('Quadro spesa'!$E$346:$E$355,$B19,'Quadro spesa'!$I$346:$I$355)+SUMIF('Quadro spesa'!$E$390:$E$399,$B19,'Quadro spesa'!$I$390:$I$399)+SUMIF('Quadro spesa'!$E$434:$E$443,$B19,'Quadro spesa'!$I$434:$I$443)</f>
        <v>0</v>
      </c>
      <c r="H19" s="53">
        <f t="shared" ref="H19" si="2">SUM(C19:G19)</f>
        <v>0</v>
      </c>
    </row>
    <row r="20" spans="2:8" x14ac:dyDescent="0.25">
      <c r="B20" s="29" t="s">
        <v>171</v>
      </c>
      <c r="C20" s="53">
        <f>SUMIF('Quadro spesa'!$E$10:$E$19,$B20,'Quadro spesa'!$J$10:$J$19)+SUMIF('Quadro spesa'!$E$54:$E$63,$B20,'Quadro spesa'!$J$54:$J$63)+SUMIF('Quadro spesa'!$E$98:$E$107,$B20,'Quadro spesa'!$J$98:$J$107)+SUMIF('Quadro spesa'!$E$142:$E$151,$B20,'Quadro spesa'!$J$142:$J$151)+SUMIF('Quadro spesa'!$E$186:$E$195,$B20,'Quadro spesa'!$J$186:$J$195)+SUMIF('Quadro spesa'!$E$230:$E$239,$B20,'Quadro spesa'!$J$230:$J$239)+SUMIF('Quadro spesa'!$E$274:$E$283,$B20,'Quadro spesa'!$J$274:$J$283)+SUMIF('Quadro spesa'!$E$318:$E$327,$B20,'Quadro spesa'!$J$318:$J$327)+SUMIF('Quadro spesa'!$E$362:$E$371,$B20,'Quadro spesa'!$J$362:$J$371)+SUMIF('Quadro spesa'!$E$406:$E$415,$B20,'Quadro spesa'!$J$406:$J$415)</f>
        <v>0</v>
      </c>
      <c r="D20" s="53">
        <f>SUMIF('Quadro spesa'!$E$24:$E$33,$B20,'Quadro spesa'!$J$24:$J$33)+SUMIF('Quadro spesa'!$E$68:$E$77,$B20,'Quadro spesa'!$J$68:$J$77)+SUMIF('Quadro spesa'!$E$112:$E$121,$B20,'Quadro spesa'!$J$112:$J$121)+SUMIF('Quadro spesa'!$E$156:$E$165,$B20,'Quadro spesa'!$J$156:$J$165)+SUMIF('Quadro spesa'!$E$200:$E$209,$B20,'Quadro spesa'!$J$200:$J$209)+SUMIF('Quadro spesa'!$E$244:$E$253,$B20,'Quadro spesa'!$J$244:$J$253)+SUMIF('Quadro spesa'!$E$288:$E$297,$B20,'Quadro spesa'!$J$288:$J$297)+SUMIF('Quadro spesa'!$E$332:$E$341,$B20,'Quadro spesa'!$J$332:$J$341)+SUMIF('Quadro spesa'!$E$376:$E$385,$B20,'Quadro spesa'!$J$376:$J$385)+SUMIF('Quadro spesa'!$E$420:$E$429,$B20,'Quadro spesa'!$J$420:$J$429)</f>
        <v>0</v>
      </c>
      <c r="E20" s="53">
        <f>SUMIF('Quadro spesa'!$E$24:$E$33,$B20,'Quadro spesa'!$K$24:$K$33)+SUMIF('Quadro spesa'!$E$68:$E$77,$B20,'Quadro spesa'!$K$68:$K$77)+SUMIF('Quadro spesa'!$E$112:$E$121,$B20,'Quadro spesa'!$K$112:$K$121)+SUMIF('Quadro spesa'!$E$156:$E$165,$B20,'Quadro spesa'!$K$156:$K$165)+SUMIF('Quadro spesa'!$E$200:$E$209,$B20,'Quadro spesa'!$K$200:$K$209)+SUMIF('Quadro spesa'!$E$244:$E$253,$B20,'Quadro spesa'!$K$244:$K$253)+SUMIF('Quadro spesa'!$E$288:$E$297,$B20,'Quadro spesa'!$K$288:$K$297)+SUMIF('Quadro spesa'!$E$332:$E$341,$B20,'Quadro spesa'!$K$332:$K$341)+SUMIF('Quadro spesa'!$E$376:$E$385,$B20,'Quadro spesa'!$K$376:$K$385)+SUMIF('Quadro spesa'!$E$420:$E$429,$B20,'Quadro spesa'!$K$420:$K$429)</f>
        <v>0</v>
      </c>
      <c r="F20" s="53">
        <f>SUMIF('Quadro spesa'!$E$38:$E$47,$B20,'Quadro spesa'!$H$38:$H$47)+SUMIF('Quadro spesa'!$E$82:$E$91,$B20,'Quadro spesa'!$H$82:$H$91)+SUMIF('Quadro spesa'!$E$126:$E$135,$B20,'Quadro spesa'!$H$126:$H$135)+SUMIF('Quadro spesa'!$E$170:$E$179,$B20,'Quadro spesa'!$H$170:$H$179)+SUMIF('Quadro spesa'!$E$214:$E$223,$B20,'Quadro spesa'!$H$214:$H$223)+SUMIF('Quadro spesa'!$E$258:$E$267,$B20,'Quadro spesa'!$H$258:$H$267)+SUMIF('Quadro spesa'!$E$302:$E$311,$B20,'Quadro spesa'!$H$302:$H$311)+SUMIF('Quadro spesa'!$E$346:$E$355,$B20,'Quadro spesa'!$H$346:$H$355)+SUMIF('Quadro spesa'!$E$390:$E$399,$B20,'Quadro spesa'!$H$390:$H$399)+SUMIF('Quadro spesa'!$E$434:$E$443,$B20,'Quadro spesa'!$H$434:$H$443)</f>
        <v>0</v>
      </c>
      <c r="G20" s="53">
        <f>SUMIF('Quadro spesa'!$E$38:$E$47,$B20,'Quadro spesa'!$I$38:$I$47)+SUMIF('Quadro spesa'!$E$82:$E$91,$B20,'Quadro spesa'!$I$82:$I$91)+SUMIF('Quadro spesa'!$E$126:$E$135,$B20,'Quadro spesa'!$I$126:$I$135)+SUMIF('Quadro spesa'!$E$170:$E$179,$B20,'Quadro spesa'!$I$170:$I$179)+SUMIF('Quadro spesa'!$E$214:$E$223,$B20,'Quadro spesa'!$I$214:$I$223)+SUMIF('Quadro spesa'!$E$258:$E$267,$B20,'Quadro spesa'!$I$258:$I$267)+SUMIF('Quadro spesa'!$E$302:$E$311,$B20,'Quadro spesa'!$I$302:$I$311)+SUMIF('Quadro spesa'!$E$346:$E$355,$B20,'Quadro spesa'!$I$346:$I$355)+SUMIF('Quadro spesa'!$E$390:$E$399,$B20,'Quadro spesa'!$I$390:$I$399)+SUMIF('Quadro spesa'!$E$434:$E$443,$B20,'Quadro spesa'!$I$434:$I$443)</f>
        <v>0</v>
      </c>
      <c r="H20" s="53">
        <f t="shared" si="0"/>
        <v>0</v>
      </c>
    </row>
    <row r="21" spans="2:8" ht="24" x14ac:dyDescent="0.25">
      <c r="B21" s="28" t="s">
        <v>101</v>
      </c>
      <c r="C21" s="30">
        <f t="shared" ref="C21:H21" si="3">SUM(C6:C20)</f>
        <v>0</v>
      </c>
      <c r="D21" s="30">
        <f t="shared" si="3"/>
        <v>0</v>
      </c>
      <c r="E21" s="30">
        <f t="shared" si="3"/>
        <v>0</v>
      </c>
      <c r="F21" s="30">
        <f t="shared" si="3"/>
        <v>0</v>
      </c>
      <c r="G21" s="30">
        <f t="shared" si="3"/>
        <v>0</v>
      </c>
      <c r="H21" s="30">
        <f t="shared" si="3"/>
        <v>0</v>
      </c>
    </row>
  </sheetData>
  <sheetProtection formatColumns="0" formatRows="0"/>
  <mergeCells count="1">
    <mergeCell ref="B3:H3"/>
  </mergeCells>
  <phoneticPr fontId="14" type="noConversion"/>
  <pageMargins left="0.3" right="0.3" top="0.4" bottom="0.4" header="0.511811023622047" footer="0.511811023622047"/>
  <pageSetup fitToHeight="0" orientation="landscape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K16"/>
  <sheetViews>
    <sheetView showGridLines="0" zoomScaleNormal="100" zoomScaleSheetLayoutView="70" workbookViewId="0">
      <selection activeCell="E15" sqref="E15"/>
    </sheetView>
  </sheetViews>
  <sheetFormatPr defaultColWidth="8.7109375" defaultRowHeight="15" x14ac:dyDescent="0.25"/>
  <cols>
    <col min="1" max="1" width="4.28515625" customWidth="1"/>
    <col min="2" max="2" width="22" customWidth="1"/>
    <col min="3" max="3" width="16" customWidth="1"/>
    <col min="4" max="8" width="12" customWidth="1"/>
    <col min="9" max="9" width="18" customWidth="1"/>
    <col min="10" max="10" width="14" customWidth="1"/>
    <col min="11" max="11" width="16" customWidth="1"/>
  </cols>
  <sheetData>
    <row r="1" spans="2:11" ht="47.25" customHeight="1" x14ac:dyDescent="0.25"/>
    <row r="3" spans="2:11" ht="15.75" x14ac:dyDescent="0.25">
      <c r="B3" s="63" t="s">
        <v>102</v>
      </c>
      <c r="C3" s="63"/>
      <c r="D3" s="63"/>
      <c r="E3" s="63"/>
      <c r="F3" s="63"/>
      <c r="G3" s="63"/>
      <c r="H3" s="63"/>
      <c r="I3" s="63"/>
    </row>
    <row r="5" spans="2:11" ht="24" x14ac:dyDescent="0.25">
      <c r="B5" s="1" t="s">
        <v>103</v>
      </c>
      <c r="C5" s="1" t="s">
        <v>65</v>
      </c>
      <c r="D5" s="1" t="s">
        <v>104</v>
      </c>
      <c r="E5" s="1" t="s">
        <v>105</v>
      </c>
      <c r="F5" s="1" t="s">
        <v>106</v>
      </c>
      <c r="G5" s="1" t="s">
        <v>107</v>
      </c>
      <c r="H5" s="1" t="s">
        <v>108</v>
      </c>
      <c r="I5" s="1" t="s">
        <v>109</v>
      </c>
      <c r="J5" s="1" t="s">
        <v>110</v>
      </c>
      <c r="K5" s="1" t="s">
        <v>100</v>
      </c>
    </row>
    <row r="6" spans="2:11" x14ac:dyDescent="0.25">
      <c r="B6" s="8" t="str">
        <f>'Quadro spesa'!D7</f>
        <v>INSERIRE NOME IMPRESA</v>
      </c>
      <c r="C6" s="8">
        <f>'Quadro spesa'!F7</f>
        <v>0</v>
      </c>
      <c r="D6" s="31">
        <f>SUMIF('Quadro spesa'!$F$10:$F$19,D$5,'Quadro spesa'!$J$10:$J$19)+SUMIF('Quadro spesa'!$F$24:$F$33,D$5,'Quadro spesa'!$L$24:$L$33)+SUMIF('Quadro spesa'!$F$38:$F$47,D$5,'Quadro spesa'!$J$38:$J$47)</f>
        <v>0</v>
      </c>
      <c r="E6" s="31">
        <f>SUMIF('Quadro spesa'!$F$10:$F$19,E$5,'Quadro spesa'!$J$10:$J$19)+SUMIF('Quadro spesa'!$F$24:$F$33,E$5,'Quadro spesa'!$L$24:$L$33)+SUMIF('Quadro spesa'!$F$38:$F$47,E$5,'Quadro spesa'!$J$38:$J$47)</f>
        <v>0</v>
      </c>
      <c r="F6" s="31">
        <f>SUMIF('Quadro spesa'!$F$10:$F$19,F$5,'Quadro spesa'!$J$10:$J$19)+SUMIF('Quadro spesa'!$F$24:$F$33,F$5,'Quadro spesa'!$L$24:$L$33)+SUMIF('Quadro spesa'!$F$38:$F$47,F$5,'Quadro spesa'!$J$38:$J$47)</f>
        <v>0</v>
      </c>
      <c r="G6" s="31">
        <f>SUMIF('Quadro spesa'!$F$10:$F$19,G$5,'Quadro spesa'!$J$10:$J$19)+SUMIF('Quadro spesa'!$F$24:$F$33,G$5,'Quadro spesa'!$L$24:$L$33)+SUMIF('Quadro spesa'!$F$38:$F$47,G$5,'Quadro spesa'!$J$38:$J$47)</f>
        <v>0</v>
      </c>
      <c r="H6" s="31">
        <f>SUMIF('Quadro spesa'!$F$10:$F$19,H$5,'Quadro spesa'!$J$10:$J$19)+SUMIF('Quadro spesa'!$F$24:$F$33,H$5,'Quadro spesa'!$L$24:$L$33)+SUMIF('Quadro spesa'!$F$38:$F$47,H$5,'Quadro spesa'!$J$38:$J$47)</f>
        <v>0</v>
      </c>
      <c r="I6" s="31">
        <f>'Quadro spesa'!J20</f>
        <v>0</v>
      </c>
      <c r="J6" s="31">
        <f>'Quadro spesa'!L34+'Quadro spesa'!J48</f>
        <v>0</v>
      </c>
      <c r="K6" s="31">
        <f t="shared" ref="K6:K15" si="0">I6+J6</f>
        <v>0</v>
      </c>
    </row>
    <row r="7" spans="2:11" x14ac:dyDescent="0.25">
      <c r="B7" s="8" t="str">
        <f>'Quadro spesa'!D51</f>
        <v>INSERIRE NOME IMPRESA</v>
      </c>
      <c r="C7" s="8">
        <f>'Quadro spesa'!F51</f>
        <v>0</v>
      </c>
      <c r="D7" s="31">
        <f>SUMIF('Quadro spesa'!$F$54:$F$63,D$5,'Quadro spesa'!$J$54:$J$63)+SUMIF('Quadro spesa'!$F$68:$F$77,D$5,'Quadro spesa'!$L$68:$L$77)+SUMIF('Quadro spesa'!$F$82:$F$91,D$5,'Quadro spesa'!$J$82:$J$91)</f>
        <v>0</v>
      </c>
      <c r="E7" s="31">
        <f>SUMIF('Quadro spesa'!$F$54:$F$63,E$5,'Quadro spesa'!$J$54:$J$63)+SUMIF('Quadro spesa'!$F$68:$F$77,E$5,'Quadro spesa'!$L$68:$L$77)+SUMIF('Quadro spesa'!$F$82:$F$91,E$5,'Quadro spesa'!$J$82:$J$91)</f>
        <v>0</v>
      </c>
      <c r="F7" s="31">
        <f>SUMIF('Quadro spesa'!$F$54:$F$63,F$5,'Quadro spesa'!$J$54:$J$63)+SUMIF('Quadro spesa'!$F$68:$F$77,F$5,'Quadro spesa'!$L$68:$L$77)+SUMIF('Quadro spesa'!$F$82:$F$91,F$5,'Quadro spesa'!$J$82:$J$91)</f>
        <v>0</v>
      </c>
      <c r="G7" s="31">
        <f>SUMIF('Quadro spesa'!$F$54:$F$63,G$5,'Quadro spesa'!$J$54:$J$63)+SUMIF('Quadro spesa'!$F$68:$F$77,G$5,'Quadro spesa'!$L$68:$L$77)+SUMIF('Quadro spesa'!$F$82:$F$91,G$5,'Quadro spesa'!$J$82:$J$91)</f>
        <v>0</v>
      </c>
      <c r="H7" s="31">
        <f>SUMIF('Quadro spesa'!$F$54:$F$63,H$5,'Quadro spesa'!$J$54:$J$63)+SUMIF('Quadro spesa'!$F$68:$F$77,H$5,'Quadro spesa'!$L$68:$L$77)+SUMIF('Quadro spesa'!$F$82:$F$91,H$5,'Quadro spesa'!$J$82:$J$91)</f>
        <v>0</v>
      </c>
      <c r="I7" s="31">
        <f>'Quadro spesa'!J64</f>
        <v>0</v>
      </c>
      <c r="J7" s="31">
        <f>'Quadro spesa'!L78+'Quadro spesa'!J92</f>
        <v>0</v>
      </c>
      <c r="K7" s="31">
        <f t="shared" si="0"/>
        <v>0</v>
      </c>
    </row>
    <row r="8" spans="2:11" x14ac:dyDescent="0.25">
      <c r="B8" s="8" t="str">
        <f>'Quadro spesa'!D95</f>
        <v>INSERIRE NOME IMPRESA</v>
      </c>
      <c r="C8" s="8">
        <f>'Quadro spesa'!F95</f>
        <v>0</v>
      </c>
      <c r="D8" s="31">
        <f>SUMIF('Quadro spesa'!$F$98:$F$107,D$5,'Quadro spesa'!$J$98:$J$107)+SUMIF('Quadro spesa'!$F$112:$F$121,D$5,'Quadro spesa'!$L$112:$L$121)+SUMIF('Quadro spesa'!$F$126:$F$135,D$5,'Quadro spesa'!$J$126:$J$135)</f>
        <v>0</v>
      </c>
      <c r="E8" s="31">
        <f>SUMIF('Quadro spesa'!$F$98:$F$107,E$5,'Quadro spesa'!$J$98:$J$107)+SUMIF('Quadro spesa'!$F$112:$F$121,E$5,'Quadro spesa'!$L$112:$L$121)+SUMIF('Quadro spesa'!$F$126:$F$135,E$5,'Quadro spesa'!$J$126:$J$135)</f>
        <v>0</v>
      </c>
      <c r="F8" s="31">
        <f>SUMIF('Quadro spesa'!$F$98:$F$107,F$5,'Quadro spesa'!$J$98:$J$107)+SUMIF('Quadro spesa'!$F$112:$F$121,F$5,'Quadro spesa'!$L$112:$L$121)+SUMIF('Quadro spesa'!$F$126:$F$135,F$5,'Quadro spesa'!$J$126:$J$135)</f>
        <v>0</v>
      </c>
      <c r="G8" s="31">
        <f>SUMIF('Quadro spesa'!$F$98:$F$107,G$5,'Quadro spesa'!$J$98:$J$107)+SUMIF('Quadro spesa'!$F$112:$F$121,G$5,'Quadro spesa'!$L$112:$L$121)+SUMIF('Quadro spesa'!$F$126:$F$135,G$5,'Quadro spesa'!$J$126:$J$135)</f>
        <v>0</v>
      </c>
      <c r="H8" s="31">
        <f>SUMIF('Quadro spesa'!$F$98:$F$107,H$5,'Quadro spesa'!$J$98:$J$107)+SUMIF('Quadro spesa'!$F$112:$F$121,H$5,'Quadro spesa'!$L$112:$L$121)+SUMIF('Quadro spesa'!$F$126:$F$135,H$5,'Quadro spesa'!$J$126:$J$135)</f>
        <v>0</v>
      </c>
      <c r="I8" s="31">
        <f>'Quadro spesa'!J108</f>
        <v>0</v>
      </c>
      <c r="J8" s="31">
        <f>'Quadro spesa'!L122+'Quadro spesa'!J136</f>
        <v>0</v>
      </c>
      <c r="K8" s="31">
        <f t="shared" si="0"/>
        <v>0</v>
      </c>
    </row>
    <row r="9" spans="2:11" x14ac:dyDescent="0.25">
      <c r="B9" s="8" t="str">
        <f>'Quadro spesa'!D139</f>
        <v>INSERIRE NOME IMPRESA</v>
      </c>
      <c r="C9" s="8">
        <f>'Quadro spesa'!F139</f>
        <v>0</v>
      </c>
      <c r="D9" s="31">
        <f>SUMIF('Quadro spesa'!$F$142:$F$151,D$5,'Quadro spesa'!$J$142:$J$151)+SUMIF('Quadro spesa'!$F$156:$F$165,D$5,'Quadro spesa'!$L$156:$L$165)+SUMIF('Quadro spesa'!$F$170:$F$179,D$5,'Quadro spesa'!$J$170:$J$179)</f>
        <v>0</v>
      </c>
      <c r="E9" s="31">
        <f>SUMIF('Quadro spesa'!$F$142:$F$151,E$5,'Quadro spesa'!$J$142:$J$151)+SUMIF('Quadro spesa'!$F$156:$F$165,E$5,'Quadro spesa'!$L$156:$L$165)+SUMIF('Quadro spesa'!$F$170:$F$179,E$5,'Quadro spesa'!$J$170:$J$179)</f>
        <v>0</v>
      </c>
      <c r="F9" s="31">
        <f>SUMIF('Quadro spesa'!$F$142:$F$151,F$5,'Quadro spesa'!$J$142:$J$151)+SUMIF('Quadro spesa'!$F$156:$F$165,F$5,'Quadro spesa'!$L$156:$L$165)+SUMIF('Quadro spesa'!$F$170:$F$179,F$5,'Quadro spesa'!$J$170:$J$179)</f>
        <v>0</v>
      </c>
      <c r="G9" s="31">
        <f>SUMIF('Quadro spesa'!$F$142:$F$151,G$5,'Quadro spesa'!$J$142:$J$151)+SUMIF('Quadro spesa'!$F$156:$F$165,G$5,'Quadro spesa'!$L$156:$L$165)+SUMIF('Quadro spesa'!$F$170:$F$179,G$5,'Quadro spesa'!$J$170:$J$179)</f>
        <v>0</v>
      </c>
      <c r="H9" s="31">
        <f>SUMIF('Quadro spesa'!$F$142:$F$151,H$5,'Quadro spesa'!$J$142:$J$151)+SUMIF('Quadro spesa'!$F$156:$F$165,H$5,'Quadro spesa'!$L$156:$L$165)+SUMIF('Quadro spesa'!$F$170:$F$179,H$5,'Quadro spesa'!$J$170:$J$179)</f>
        <v>0</v>
      </c>
      <c r="I9" s="31">
        <f>'Quadro spesa'!J152</f>
        <v>0</v>
      </c>
      <c r="J9" s="31">
        <f>'Quadro spesa'!L166+'Quadro spesa'!J180</f>
        <v>0</v>
      </c>
      <c r="K9" s="31">
        <f t="shared" si="0"/>
        <v>0</v>
      </c>
    </row>
    <row r="10" spans="2:11" x14ac:dyDescent="0.25">
      <c r="B10" s="47" t="str">
        <f>'Quadro spesa'!D183</f>
        <v>INSERIRE NOME IMPRESA</v>
      </c>
      <c r="C10" s="47">
        <f>'Quadro spesa'!F183</f>
        <v>0</v>
      </c>
      <c r="D10" s="31">
        <f>SUMIF('Quadro spesa'!$F$186:$F$195,D$5,'Quadro spesa'!$J$186:$J$195)+SUMIF('Quadro spesa'!$F$200:$F$209,D$5,'Quadro spesa'!$L$200:$L$209)+SUMIF('Quadro spesa'!$F$214:$F$223,D$5,'Quadro spesa'!$J$214:$J$223)</f>
        <v>0</v>
      </c>
      <c r="E10" s="31">
        <f>SUMIF('Quadro spesa'!$F$186:$F$195,E$5,'Quadro spesa'!$J$186:$J$195)+SUMIF('Quadro spesa'!$F$200:$F$209,E$5,'Quadro spesa'!$L$200:$L$209)+SUMIF('Quadro spesa'!$F$214:$F$223,E$5,'Quadro spesa'!$J$214:$J$223)</f>
        <v>0</v>
      </c>
      <c r="F10" s="31">
        <f>SUMIF('Quadro spesa'!$F$186:$F$195,F$5,'Quadro spesa'!$J$186:$J$195)+SUMIF('Quadro spesa'!$F$200:$F$209,F$5,'Quadro spesa'!$L$200:$L$209)+SUMIF('Quadro spesa'!$F$214:$F$223,F$5,'Quadro spesa'!$J$214:$J$223)</f>
        <v>0</v>
      </c>
      <c r="G10" s="31">
        <f>SUMIF('Quadro spesa'!$F$186:$F$195,G$5,'Quadro spesa'!$J$186:$J$195)+SUMIF('Quadro spesa'!$F$200:$F$209,G$5,'Quadro spesa'!$L$200:$L$209)+SUMIF('Quadro spesa'!$F$214:$F$223,G$5,'Quadro spesa'!$J$214:$J$223)</f>
        <v>0</v>
      </c>
      <c r="H10" s="31">
        <f>SUMIF('Quadro spesa'!$F$186:$F$195,H$5,'Quadro spesa'!$J$186:$J$195)+SUMIF('Quadro spesa'!$F$200:$F$209,H$5,'Quadro spesa'!$L$200:$L$209)+SUMIF('Quadro spesa'!$F$214:$F$223,H$5,'Quadro spesa'!$J$214:$J$223)</f>
        <v>0</v>
      </c>
      <c r="I10" s="48">
        <f>'Quadro spesa'!J196</f>
        <v>0</v>
      </c>
      <c r="J10" s="48">
        <f>+'Quadro spesa'!L210+'Quadro spesa'!J224</f>
        <v>0</v>
      </c>
      <c r="K10" s="48">
        <f t="shared" si="0"/>
        <v>0</v>
      </c>
    </row>
    <row r="11" spans="2:11" x14ac:dyDescent="0.25">
      <c r="B11" s="47" t="str">
        <f>'Quadro spesa'!D227</f>
        <v>INSERIRE NOME IMPRESA</v>
      </c>
      <c r="C11" s="47">
        <f>'Quadro spesa'!F227</f>
        <v>0</v>
      </c>
      <c r="D11" s="31">
        <f>SUMIF('Quadro spesa'!$F$230:$F$239,D$5,'Quadro spesa'!$J$230:$J$239)+SUMIF('Quadro spesa'!$F$244:$F$253,D$5,'Quadro spesa'!$L$244:$L$253)+SUMIF('Quadro spesa'!$F$258:$F$267,D$5,'Quadro spesa'!$J$258:$J$267)</f>
        <v>0</v>
      </c>
      <c r="E11" s="31">
        <f>SUMIF('Quadro spesa'!$F$230:$F$239,E$5,'Quadro spesa'!$J$230:$J$239)+SUMIF('Quadro spesa'!$F$244:$F$253,E$5,'Quadro spesa'!$L$244:$L$253)+SUMIF('Quadro spesa'!$F$258:$F$267,E$5,'Quadro spesa'!$J$258:$J$267)</f>
        <v>0</v>
      </c>
      <c r="F11" s="31">
        <f>SUMIF('Quadro spesa'!$F$230:$F$239,F$5,'Quadro spesa'!$J$230:$J$239)+SUMIF('Quadro spesa'!$F$244:$F$253,F$5,'Quadro spesa'!$L$244:$L$253)+SUMIF('Quadro spesa'!$F$258:$F$267,F$5,'Quadro spesa'!$J$258:$J$267)</f>
        <v>0</v>
      </c>
      <c r="G11" s="31">
        <f>SUMIF('Quadro spesa'!$F$230:$F$239,G$5,'Quadro spesa'!$J$230:$J$239)+SUMIF('Quadro spesa'!$F$244:$F$253,G$5,'Quadro spesa'!$L$244:$L$253)+SUMIF('Quadro spesa'!$F$258:$F$267,G$5,'Quadro spesa'!$J$258:$J$267)</f>
        <v>0</v>
      </c>
      <c r="H11" s="31">
        <f>SUMIF('Quadro spesa'!$F$230:$F$239,H$5,'Quadro spesa'!$J$230:$J$239)+SUMIF('Quadro spesa'!$F$244:$F$253,H$5,'Quadro spesa'!$L$244:$L$253)+SUMIF('Quadro spesa'!$F$258:$F$267,H$5,'Quadro spesa'!$J$258:$J$267)</f>
        <v>0</v>
      </c>
      <c r="I11" s="48">
        <f>'Quadro spesa'!J240</f>
        <v>0</v>
      </c>
      <c r="J11" s="48">
        <f>+'Quadro spesa'!L254+'Quadro spesa'!J268</f>
        <v>0</v>
      </c>
      <c r="K11" s="48">
        <f t="shared" si="0"/>
        <v>0</v>
      </c>
    </row>
    <row r="12" spans="2:11" x14ac:dyDescent="0.25">
      <c r="B12" s="47" t="str">
        <f>'Quadro spesa'!D271</f>
        <v>INSERIRE NOME IMPRESA</v>
      </c>
      <c r="C12" s="47">
        <f>'Quadro spesa'!F271</f>
        <v>0</v>
      </c>
      <c r="D12" s="31">
        <f>SUMIF('Quadro spesa'!$F$274:$F$283,D$5,'Quadro spesa'!$J$274:$J$283)+SUMIF('Quadro spesa'!$F$288:$F$297,D$5,'Quadro spesa'!$L$288:$L$297)+SUMIF('Quadro spesa'!$F$302:$F$311,D$5,'Quadro spesa'!$J$302:$J$311)</f>
        <v>0</v>
      </c>
      <c r="E12" s="31">
        <f>SUMIF('Quadro spesa'!$F$274:$F$283,E$5,'Quadro spesa'!$J$274:$J$283)+SUMIF('Quadro spesa'!$F$288:$F$297,E$5,'Quadro spesa'!$L$288:$L$297)+SUMIF('Quadro spesa'!$F$302:$F$311,E$5,'Quadro spesa'!$J$302:$J$311)</f>
        <v>0</v>
      </c>
      <c r="F12" s="31">
        <f>SUMIF('Quadro spesa'!$F$274:$F$283,F$5,'Quadro spesa'!$J$274:$J$283)+SUMIF('Quadro spesa'!$F$288:$F$297,F$5,'Quadro spesa'!$L$288:$L$297)+SUMIF('Quadro spesa'!$F$302:$F$311,F$5,'Quadro spesa'!$J$302:$J$311)</f>
        <v>0</v>
      </c>
      <c r="G12" s="31">
        <f>SUMIF('Quadro spesa'!$F$274:$F$283,G$5,'Quadro spesa'!$J$274:$J$283)+SUMIF('Quadro spesa'!$F$288:$F$297,G$5,'Quadro spesa'!$L$288:$L$297)+SUMIF('Quadro spesa'!$F$302:$F$311,G$5,'Quadro spesa'!$J$302:$J$311)</f>
        <v>0</v>
      </c>
      <c r="H12" s="31">
        <f>SUMIF('Quadro spesa'!$F$274:$F$283,H$5,'Quadro spesa'!$J$274:$J$283)+SUMIF('Quadro spesa'!$F$288:$F$297,H$5,'Quadro spesa'!$L$288:$L$297)+SUMIF('Quadro spesa'!$F$302:$F$311,H$5,'Quadro spesa'!$J$302:$J$311)</f>
        <v>0</v>
      </c>
      <c r="I12" s="48">
        <f>'Quadro spesa'!J284</f>
        <v>0</v>
      </c>
      <c r="J12" s="48">
        <f>+'Quadro spesa'!L298+'Quadro spesa'!J312</f>
        <v>0</v>
      </c>
      <c r="K12" s="48">
        <f t="shared" si="0"/>
        <v>0</v>
      </c>
    </row>
    <row r="13" spans="2:11" x14ac:dyDescent="0.25">
      <c r="B13" s="47" t="str">
        <f>'Quadro spesa'!D315</f>
        <v>INSERIRE NOME IMPRESA</v>
      </c>
      <c r="C13" s="47">
        <f>'Quadro spesa'!F315</f>
        <v>0</v>
      </c>
      <c r="D13" s="31">
        <f>SUMIF('Quadro spesa'!$F$318:$F$327,D$5,'Quadro spesa'!$J$318:$J$327)+SUMIF('Quadro spesa'!$F$332:$F$341,D$5,'Quadro spesa'!$L$332:$L$341)+SUMIF('Quadro spesa'!$F$346:$F$355,D$5,'Quadro spesa'!$J$346:$J$355)</f>
        <v>0</v>
      </c>
      <c r="E13" s="31">
        <f>SUMIF('Quadro spesa'!$F$318:$F$327,E$5,'Quadro spesa'!$J$318:$J$327)+SUMIF('Quadro spesa'!$F$332:$F$341,E$5,'Quadro spesa'!$L$332:$L$341)+SUMIF('Quadro spesa'!$F$346:$F$355,E$5,'Quadro spesa'!$J$346:$J$355)</f>
        <v>0</v>
      </c>
      <c r="F13" s="31">
        <f>SUMIF('Quadro spesa'!$F$318:$F$327,F$5,'Quadro spesa'!$J$318:$J$327)+SUMIF('Quadro spesa'!$F$332:$F$341,F$5,'Quadro spesa'!$L$332:$L$341)+SUMIF('Quadro spesa'!$F$346:$F$355,F$5,'Quadro spesa'!$J$346:$J$355)</f>
        <v>0</v>
      </c>
      <c r="G13" s="31">
        <f>SUMIF('Quadro spesa'!$F$318:$F$327,G$5,'Quadro spesa'!$J$318:$J$327)+SUMIF('Quadro spesa'!$F$332:$F$341,G$5,'Quadro spesa'!$L$332:$L$341)+SUMIF('Quadro spesa'!$F$346:$F$355,G$5,'Quadro spesa'!$J$346:$J$355)</f>
        <v>0</v>
      </c>
      <c r="H13" s="31">
        <f>SUMIF('Quadro spesa'!$F$318:$F$327,H$5,'Quadro spesa'!$J$318:$J$327)+SUMIF('Quadro spesa'!$F$332:$F$341,H$5,'Quadro spesa'!$L$332:$L$341)+SUMIF('Quadro spesa'!$F$346:$F$355,H$5,'Quadro spesa'!$J$346:$J$355)</f>
        <v>0</v>
      </c>
      <c r="I13" s="48">
        <f>'Quadro spesa'!J328</f>
        <v>0</v>
      </c>
      <c r="J13" s="48">
        <f>+'Quadro spesa'!L342+'Quadro spesa'!J356</f>
        <v>0</v>
      </c>
      <c r="K13" s="48">
        <f t="shared" si="0"/>
        <v>0</v>
      </c>
    </row>
    <row r="14" spans="2:11" x14ac:dyDescent="0.25">
      <c r="B14" s="47" t="str">
        <f>'Quadro spesa'!D359</f>
        <v>INSERIRE NOME IMPRESA</v>
      </c>
      <c r="C14" s="47">
        <f>'Quadro spesa'!F359</f>
        <v>0</v>
      </c>
      <c r="D14" s="31">
        <f>SUMIF('Quadro spesa'!$F$362:$F$371,D$5,'Quadro spesa'!$J$362:$J$371)+SUMIF('Quadro spesa'!$F$376:$F$385,D$5,'Quadro spesa'!$L$376:$L$385)+SUMIF('Quadro spesa'!$F$390:$F$399,D$5,'Quadro spesa'!$J$390:$J$399)</f>
        <v>0</v>
      </c>
      <c r="E14" s="31">
        <f>SUMIF('Quadro spesa'!$F$362:$F$371,E$5,'Quadro spesa'!$J$362:$J$371)+SUMIF('Quadro spesa'!$F$376:$F$385,E$5,'Quadro spesa'!$L$376:$L$385)+SUMIF('Quadro spesa'!$F$390:$F$399,E$5,'Quadro spesa'!$J$390:$J$399)</f>
        <v>0</v>
      </c>
      <c r="F14" s="31">
        <f>SUMIF('Quadro spesa'!$F$362:$F$371,F$5,'Quadro spesa'!$J$362:$J$371)+SUMIF('Quadro spesa'!$F$376:$F$385,F$5,'Quadro spesa'!$L$376:$L$385)+SUMIF('Quadro spesa'!$F$390:$F$399,F$5,'Quadro spesa'!$J$390:$J$399)</f>
        <v>0</v>
      </c>
      <c r="G14" s="31">
        <f>SUMIF('Quadro spesa'!$F$362:$F$371,G$5,'Quadro spesa'!$J$362:$J$371)+SUMIF('Quadro spesa'!$F$376:$F$385,G$5,'Quadro spesa'!$L$376:$L$385)+SUMIF('Quadro spesa'!$F$390:$F$399,G$5,'Quadro spesa'!$J$390:$J$399)</f>
        <v>0</v>
      </c>
      <c r="H14" s="31">
        <f>SUMIF('Quadro spesa'!$F$362:$F$371,H$5,'Quadro spesa'!$J$362:$J$371)+SUMIF('Quadro spesa'!$F$376:$F$385,H$5,'Quadro spesa'!$L$376:$L$385)+SUMIF('Quadro spesa'!$F$390:$F$399,H$5,'Quadro spesa'!$J$390:$J$399)</f>
        <v>0</v>
      </c>
      <c r="I14" s="48">
        <f>'Quadro spesa'!J372</f>
        <v>0</v>
      </c>
      <c r="J14" s="48">
        <f>+'Quadro spesa'!L386+'Quadro spesa'!J400</f>
        <v>0</v>
      </c>
      <c r="K14" s="48">
        <f t="shared" si="0"/>
        <v>0</v>
      </c>
    </row>
    <row r="15" spans="2:11" x14ac:dyDescent="0.25">
      <c r="B15" s="47" t="str">
        <f>'Quadro spesa'!D403</f>
        <v>INSERIRE NOME IMPRESA</v>
      </c>
      <c r="C15" s="47">
        <f>'Quadro spesa'!F403</f>
        <v>0</v>
      </c>
      <c r="D15" s="48">
        <f>SUMIF('Quadro spesa'!$F$406:$F$415,D$5,'Quadro spesa'!$J$406:$J$415)+SUMIF('Quadro spesa'!$F$420:$F$429,D$5,'Quadro spesa'!$L$420:$L$429)+SUMIF('Quadro spesa'!$F$434:$F$443,D$5,'Quadro spesa'!$J$434:$J$443)</f>
        <v>0</v>
      </c>
      <c r="E15" s="48">
        <f>SUMIF('Quadro spesa'!$F$406:$F$415,E$5,'Quadro spesa'!$J$406:$J$415)+SUMIF('Quadro spesa'!$F$420:$F$429,E$5,'Quadro spesa'!$L$420:$L$429)+SUMIF('Quadro spesa'!$F$434:$F$443,E$5,'Quadro spesa'!$J$434:$J$443)</f>
        <v>0</v>
      </c>
      <c r="F15" s="48">
        <f>SUMIF('Quadro spesa'!$F$406:$F$415,F$5,'Quadro spesa'!$J$406:$J$415)+SUMIF('Quadro spesa'!$F$420:$F$429,F$5,'Quadro spesa'!$L$420:$L$429)+SUMIF('Quadro spesa'!$F$434:$F$443,F$5,'Quadro spesa'!$J$434:$J$443)</f>
        <v>0</v>
      </c>
      <c r="G15" s="48">
        <f>SUMIF('Quadro spesa'!$F$406:$F$415,G$5,'Quadro spesa'!$J$406:$J$415)+SUMIF('Quadro spesa'!$F$420:$F$429,G$5,'Quadro spesa'!$L$420:$L$429)+SUMIF('Quadro spesa'!$F$434:$F$443,G$5,'Quadro spesa'!$J$434:$J$443)</f>
        <v>0</v>
      </c>
      <c r="H15" s="48">
        <f>SUMIF('Quadro spesa'!$F$406:$F$415,H$5,'Quadro spesa'!$J$406:$J$415)+SUMIF('Quadro spesa'!$F$420:$F$429,H$5,'Quadro spesa'!$L$420:$L$429)+SUMIF('Quadro spesa'!$F$434:$F$443,H$5,'Quadro spesa'!$J$434:$J$443)</f>
        <v>0</v>
      </c>
      <c r="I15" s="48">
        <f>'Quadro spesa'!J416</f>
        <v>0</v>
      </c>
      <c r="J15" s="48">
        <f>+'Quadro spesa'!L430+'Quadro spesa'!J444</f>
        <v>0</v>
      </c>
      <c r="K15" s="48">
        <f t="shared" si="0"/>
        <v>0</v>
      </c>
    </row>
    <row r="16" spans="2:11" ht="15" customHeight="1" x14ac:dyDescent="0.25">
      <c r="B16" s="61" t="s">
        <v>101</v>
      </c>
      <c r="C16" s="61"/>
      <c r="D16" s="32">
        <f>SUM(D6:D15)</f>
        <v>0</v>
      </c>
      <c r="E16" s="32">
        <f>SUM(E6:E15)</f>
        <v>0</v>
      </c>
      <c r="F16" s="32">
        <f>SUM(F6:F15)</f>
        <v>0</v>
      </c>
      <c r="G16" s="32">
        <f>SUM(G6:G15)</f>
        <v>0</v>
      </c>
      <c r="H16" s="32">
        <f t="shared" ref="H16:J16" si="1">SUM(H6:H15)</f>
        <v>0</v>
      </c>
      <c r="I16" s="32">
        <f t="shared" si="1"/>
        <v>0</v>
      </c>
      <c r="J16" s="32">
        <f t="shared" si="1"/>
        <v>0</v>
      </c>
      <c r="K16" s="32">
        <f>SUM(K6:K15)</f>
        <v>0</v>
      </c>
    </row>
  </sheetData>
  <sheetProtection formatColumns="0" formatRows="0"/>
  <mergeCells count="2">
    <mergeCell ref="B3:I3"/>
    <mergeCell ref="B16:C16"/>
  </mergeCells>
  <pageMargins left="0.3" right="0.3" top="0.4" bottom="0.4" header="0.511811023622047" footer="0.511811023622047"/>
  <pageSetup scale="88" fitToHeight="0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N22"/>
  <sheetViews>
    <sheetView showGridLines="0" zoomScaleNormal="100" workbookViewId="0">
      <selection activeCell="B3" sqref="B3:N3"/>
    </sheetView>
  </sheetViews>
  <sheetFormatPr defaultColWidth="8.7109375" defaultRowHeight="15" x14ac:dyDescent="0.25"/>
  <cols>
    <col min="1" max="1" width="8.7109375" style="24"/>
    <col min="2" max="2" width="20" style="24" customWidth="1"/>
    <col min="3" max="3" width="13.85546875" style="24" customWidth="1"/>
    <col min="4" max="14" width="14" style="24" customWidth="1"/>
    <col min="15" max="16384" width="8.7109375" style="24"/>
  </cols>
  <sheetData>
    <row r="1" spans="2:14" ht="33.75" customHeight="1" x14ac:dyDescent="0.25"/>
    <row r="2" spans="2:14" ht="37.5" customHeight="1" x14ac:dyDescent="0.25"/>
    <row r="3" spans="2:14" ht="15.75" x14ac:dyDescent="0.25">
      <c r="B3" s="66" t="s">
        <v>198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</row>
    <row r="5" spans="2:14" ht="24" x14ac:dyDescent="0.25">
      <c r="B5" s="9" t="s">
        <v>103</v>
      </c>
      <c r="C5" s="9" t="s">
        <v>65</v>
      </c>
      <c r="D5" s="9" t="s">
        <v>185</v>
      </c>
      <c r="E5" s="9" t="s">
        <v>186</v>
      </c>
      <c r="F5" s="9" t="s">
        <v>187</v>
      </c>
      <c r="G5" s="9" t="s">
        <v>188</v>
      </c>
      <c r="H5" s="9" t="s">
        <v>167</v>
      </c>
      <c r="I5" s="9" t="s">
        <v>172</v>
      </c>
      <c r="J5" s="9" t="s">
        <v>173</v>
      </c>
      <c r="K5" s="9" t="s">
        <v>113</v>
      </c>
      <c r="L5" s="9" t="s">
        <v>174</v>
      </c>
      <c r="M5" s="9" t="s">
        <v>175</v>
      </c>
      <c r="N5" s="9" t="s">
        <v>114</v>
      </c>
    </row>
    <row r="6" spans="2:14" x14ac:dyDescent="0.25">
      <c r="B6" s="25" t="str">
        <f>'Quadro spesa'!D7</f>
        <v>INSERIRE NOME IMPRESA</v>
      </c>
      <c r="C6" s="58">
        <f>'Quadro spesa'!F7</f>
        <v>0</v>
      </c>
      <c r="D6" s="34">
        <f>'Quadro spesa'!J20</f>
        <v>0</v>
      </c>
      <c r="E6" s="34">
        <f>'Quadro spesa'!J34+'Quadro spesa'!H48</f>
        <v>0</v>
      </c>
      <c r="F6" s="34">
        <f>'Quadro spesa'!K34+'Quadro spesa'!I48</f>
        <v>0</v>
      </c>
      <c r="G6" s="34">
        <f>E6+F6</f>
        <v>0</v>
      </c>
      <c r="H6" s="39">
        <f>IFERROR(INDEX(Dati!$Q$2:$Q$5,MATCH(C6,Dati!$P$2:$P$5,0)),0)</f>
        <v>0</v>
      </c>
      <c r="I6" s="39">
        <f>IFERROR(INDEX(Dati!$R$2:$R$5,MATCH(C6,Dati!$P$2:$P$5,0)),0)</f>
        <v>0</v>
      </c>
      <c r="J6" s="39">
        <f>IFERROR(INDEX(Dati!$S$2:$S$5,MATCH(C6,Dati!$P$2:$P$5,0)),0)</f>
        <v>0</v>
      </c>
      <c r="K6" s="33"/>
      <c r="L6" s="33"/>
      <c r="M6" s="33"/>
      <c r="N6" s="34">
        <f>+K6+L6+M6</f>
        <v>0</v>
      </c>
    </row>
    <row r="7" spans="2:14" x14ac:dyDescent="0.25">
      <c r="B7" s="25" t="str">
        <f>'Quadro spesa'!D51</f>
        <v>INSERIRE NOME IMPRESA</v>
      </c>
      <c r="C7" s="58">
        <f>'Quadro spesa'!F51</f>
        <v>0</v>
      </c>
      <c r="D7" s="34">
        <f>'Quadro spesa'!J64</f>
        <v>0</v>
      </c>
      <c r="E7" s="34">
        <f>'Quadro spesa'!J78+'Quadro spesa'!H92</f>
        <v>0</v>
      </c>
      <c r="F7" s="34">
        <f>'Quadro spesa'!K78+'Quadro spesa'!I92</f>
        <v>0</v>
      </c>
      <c r="G7" s="34">
        <f t="shared" ref="G7:G14" si="0">E7+F7</f>
        <v>0</v>
      </c>
      <c r="H7" s="39">
        <f>IFERROR(INDEX(Dati!$Q$2:$Q$5,MATCH(C7,Dati!$P$2:$P$5,0)),0)</f>
        <v>0</v>
      </c>
      <c r="I7" s="39">
        <f>IFERROR(INDEX(Dati!$R$2:$R$5,MATCH(C7,Dati!$P$2:$P$5,0)),0)</f>
        <v>0</v>
      </c>
      <c r="J7" s="39">
        <f>IFERROR(INDEX(Dati!$S$2:$S$5,MATCH(C7,Dati!$P$2:$P$5,0)),0)</f>
        <v>0</v>
      </c>
      <c r="K7" s="33"/>
      <c r="L7" s="33"/>
      <c r="M7" s="33"/>
      <c r="N7" s="34">
        <f t="shared" ref="N7:N15" si="1">+K7+L7+M7</f>
        <v>0</v>
      </c>
    </row>
    <row r="8" spans="2:14" x14ac:dyDescent="0.25">
      <c r="B8" s="25" t="str">
        <f>'Quadro spesa'!D95</f>
        <v>INSERIRE NOME IMPRESA</v>
      </c>
      <c r="C8" s="58">
        <f>'Quadro spesa'!F95</f>
        <v>0</v>
      </c>
      <c r="D8" s="34">
        <f>'Quadro spesa'!J108</f>
        <v>0</v>
      </c>
      <c r="E8" s="34">
        <f>'Quadro spesa'!J122+'Quadro spesa'!H136</f>
        <v>0</v>
      </c>
      <c r="F8" s="34">
        <f>'Quadro spesa'!K122+'Quadro spesa'!I136</f>
        <v>0</v>
      </c>
      <c r="G8" s="34">
        <f t="shared" si="0"/>
        <v>0</v>
      </c>
      <c r="H8" s="39">
        <f>IFERROR(INDEX(Dati!$Q$2:$Q$5,MATCH(C8,Dati!$P$2:$P$5,0)),0)</f>
        <v>0</v>
      </c>
      <c r="I8" s="39">
        <f>IFERROR(INDEX(Dati!$R$2:$R$5,MATCH(C8,Dati!$P$2:$P$5,0)),0)</f>
        <v>0</v>
      </c>
      <c r="J8" s="39">
        <f>IFERROR(INDEX(Dati!$S$2:$S$5,MATCH(C8,Dati!$P$2:$P$5,0)),0)</f>
        <v>0</v>
      </c>
      <c r="K8" s="33"/>
      <c r="L8" s="33"/>
      <c r="M8" s="33"/>
      <c r="N8" s="34">
        <f t="shared" si="1"/>
        <v>0</v>
      </c>
    </row>
    <row r="9" spans="2:14" x14ac:dyDescent="0.25">
      <c r="B9" s="25" t="str">
        <f>'Quadro spesa'!D139</f>
        <v>INSERIRE NOME IMPRESA</v>
      </c>
      <c r="C9" s="59">
        <f>'Quadro spesa'!F139</f>
        <v>0</v>
      </c>
      <c r="D9" s="34">
        <f>'Quadro spesa'!J152</f>
        <v>0</v>
      </c>
      <c r="E9" s="34">
        <f>'Quadro spesa'!J166+'Quadro spesa'!H180</f>
        <v>0</v>
      </c>
      <c r="F9" s="34">
        <f>'Quadro spesa'!K166+'Quadro spesa'!I180</f>
        <v>0</v>
      </c>
      <c r="G9" s="34">
        <f t="shared" si="0"/>
        <v>0</v>
      </c>
      <c r="H9" s="39">
        <f>IFERROR(INDEX(Dati!$Q$2:$Q$5,MATCH(C9,Dati!$P$2:$P$5,0)),0)</f>
        <v>0</v>
      </c>
      <c r="I9" s="39">
        <f>IFERROR(INDEX(Dati!$R$2:$R$5,MATCH(C9,Dati!$P$2:$P$5,0)),0)</f>
        <v>0</v>
      </c>
      <c r="J9" s="39">
        <f>IFERROR(INDEX(Dati!$S$2:$S$5,MATCH(C9,Dati!$P$2:$P$5,0)),0)</f>
        <v>0</v>
      </c>
      <c r="K9" s="33"/>
      <c r="L9" s="33"/>
      <c r="M9" s="33"/>
      <c r="N9" s="34">
        <f t="shared" si="1"/>
        <v>0</v>
      </c>
    </row>
    <row r="10" spans="2:14" x14ac:dyDescent="0.25">
      <c r="B10" s="49" t="str">
        <f>'Quadro spesa'!D183</f>
        <v>INSERIRE NOME IMPRESA</v>
      </c>
      <c r="C10" s="59">
        <f>'Quadro spesa'!F183</f>
        <v>0</v>
      </c>
      <c r="D10" s="52">
        <f>+'Quadro spesa'!J196</f>
        <v>0</v>
      </c>
      <c r="E10" s="34">
        <f>'Quadro spesa'!J210+'Quadro spesa'!H224</f>
        <v>0</v>
      </c>
      <c r="F10" s="34">
        <f>'Quadro spesa'!K210+'Quadro spesa'!I224</f>
        <v>0</v>
      </c>
      <c r="G10" s="52">
        <f>E10+F10</f>
        <v>0</v>
      </c>
      <c r="H10" s="51">
        <f>IFERROR(INDEX(Dati!$Q$2:$Q$5,MATCH(C10,Dati!$P$2:$P$5,0)),0)</f>
        <v>0</v>
      </c>
      <c r="I10" s="51">
        <f>IFERROR(INDEX(Dati!$R$2:$R$5,MATCH(C10,Dati!$P$2:$P$5,0)),0)</f>
        <v>0</v>
      </c>
      <c r="J10" s="51">
        <f>IFERROR(INDEX(Dati!$S$2:$S$5,MATCH(C10,Dati!$P$2:$P$5,0)),0)</f>
        <v>0</v>
      </c>
      <c r="K10" s="33"/>
      <c r="L10" s="33"/>
      <c r="M10" s="33"/>
      <c r="N10" s="34">
        <f t="shared" si="1"/>
        <v>0</v>
      </c>
    </row>
    <row r="11" spans="2:14" x14ac:dyDescent="0.25">
      <c r="B11" s="49" t="str">
        <f>'Quadro spesa'!D227</f>
        <v>INSERIRE NOME IMPRESA</v>
      </c>
      <c r="C11" s="59">
        <f>'Quadro spesa'!F227</f>
        <v>0</v>
      </c>
      <c r="D11" s="52">
        <f>+'Quadro spesa'!J240</f>
        <v>0</v>
      </c>
      <c r="E11" s="52">
        <f>'Quadro spesa'!J254+'Quadro spesa'!H268</f>
        <v>0</v>
      </c>
      <c r="F11" s="52">
        <f>'Quadro spesa'!K254+'Quadro spesa'!I268</f>
        <v>0</v>
      </c>
      <c r="G11" s="52">
        <f t="shared" si="0"/>
        <v>0</v>
      </c>
      <c r="H11" s="51">
        <f>IFERROR(INDEX(Dati!$Q$2:$Q$5,MATCH(C11,Dati!$P$2:$P$5,0)),0)</f>
        <v>0</v>
      </c>
      <c r="I11" s="51">
        <f>IFERROR(INDEX(Dati!$R$2:$R$5,MATCH(C11,Dati!$P$2:$P$5,0)),0)</f>
        <v>0</v>
      </c>
      <c r="J11" s="51">
        <f>IFERROR(INDEX(Dati!$S$2:$S$5,MATCH(C11,Dati!$P$2:$P$5,0)),0)</f>
        <v>0</v>
      </c>
      <c r="K11" s="33"/>
      <c r="L11" s="33"/>
      <c r="M11" s="33"/>
      <c r="N11" s="34">
        <f t="shared" si="1"/>
        <v>0</v>
      </c>
    </row>
    <row r="12" spans="2:14" x14ac:dyDescent="0.25">
      <c r="B12" s="49" t="str">
        <f>'Quadro spesa'!D271</f>
        <v>INSERIRE NOME IMPRESA</v>
      </c>
      <c r="C12" s="59">
        <f>'Quadro spesa'!F271</f>
        <v>0</v>
      </c>
      <c r="D12" s="52">
        <f>+'Quadro spesa'!J284</f>
        <v>0</v>
      </c>
      <c r="E12" s="52">
        <f>'Quadro spesa'!J298+'Quadro spesa'!H312</f>
        <v>0</v>
      </c>
      <c r="F12" s="52">
        <f>'Quadro spesa'!K298+'Quadro spesa'!I312</f>
        <v>0</v>
      </c>
      <c r="G12" s="52">
        <f t="shared" si="0"/>
        <v>0</v>
      </c>
      <c r="H12" s="51">
        <f>IFERROR(INDEX(Dati!$Q$2:$Q$5,MATCH(C12,Dati!$P$2:$P$5,0)),0)</f>
        <v>0</v>
      </c>
      <c r="I12" s="51">
        <f>IFERROR(INDEX(Dati!$R$2:$R$5,MATCH(C12,Dati!$P$2:$P$5,0)),0)</f>
        <v>0</v>
      </c>
      <c r="J12" s="51">
        <f>IFERROR(INDEX(Dati!$S$2:$S$5,MATCH(C12,Dati!$P$2:$P$5,0)),0)</f>
        <v>0</v>
      </c>
      <c r="K12" s="33"/>
      <c r="L12" s="33"/>
      <c r="M12" s="33"/>
      <c r="N12" s="34">
        <f t="shared" si="1"/>
        <v>0</v>
      </c>
    </row>
    <row r="13" spans="2:14" x14ac:dyDescent="0.25">
      <c r="B13" s="49" t="str">
        <f>'Quadro spesa'!D315</f>
        <v>INSERIRE NOME IMPRESA</v>
      </c>
      <c r="C13" s="59">
        <f>'Quadro spesa'!F315</f>
        <v>0</v>
      </c>
      <c r="D13" s="52">
        <f>+'Quadro spesa'!J328</f>
        <v>0</v>
      </c>
      <c r="E13" s="52">
        <f>'Quadro spesa'!J342+'Quadro spesa'!H356</f>
        <v>0</v>
      </c>
      <c r="F13" s="52">
        <f>'Quadro spesa'!K342+'Quadro spesa'!I356</f>
        <v>0</v>
      </c>
      <c r="G13" s="52">
        <f t="shared" si="0"/>
        <v>0</v>
      </c>
      <c r="H13" s="51">
        <f>IFERROR(INDEX(Dati!$Q$2:$Q$5,MATCH(C13,Dati!$P$2:$P$5,0)),0)</f>
        <v>0</v>
      </c>
      <c r="I13" s="51">
        <f>IFERROR(INDEX(Dati!$R$2:$R$5,MATCH(C13,Dati!$P$2:$P$5,0)),0)</f>
        <v>0</v>
      </c>
      <c r="J13" s="51">
        <f>IFERROR(INDEX(Dati!$S$2:$S$5,MATCH(C13,Dati!$P$2:$P$5,0)),0)</f>
        <v>0</v>
      </c>
      <c r="K13" s="33"/>
      <c r="L13" s="33"/>
      <c r="M13" s="33"/>
      <c r="N13" s="34">
        <f t="shared" si="1"/>
        <v>0</v>
      </c>
    </row>
    <row r="14" spans="2:14" x14ac:dyDescent="0.25">
      <c r="B14" s="49" t="str">
        <f>'Quadro spesa'!D359</f>
        <v>INSERIRE NOME IMPRESA</v>
      </c>
      <c r="C14" s="59">
        <f>'Quadro spesa'!F359</f>
        <v>0</v>
      </c>
      <c r="D14" s="52">
        <f>+'Quadro spesa'!J372</f>
        <v>0</v>
      </c>
      <c r="E14" s="52">
        <f>'Quadro spesa'!J386+'Quadro spesa'!H400</f>
        <v>0</v>
      </c>
      <c r="F14" s="52">
        <f>'Quadro spesa'!K386+'Quadro spesa'!I400</f>
        <v>0</v>
      </c>
      <c r="G14" s="52">
        <f t="shared" si="0"/>
        <v>0</v>
      </c>
      <c r="H14" s="51">
        <f>IFERROR(INDEX(Dati!$Q$2:$Q$5,MATCH(C14,Dati!$P$2:$P$5,0)),0)</f>
        <v>0</v>
      </c>
      <c r="I14" s="51">
        <f>IFERROR(INDEX(Dati!$R$2:$R$5,MATCH(C14,Dati!$P$2:$P$5,0)),0)</f>
        <v>0</v>
      </c>
      <c r="J14" s="51">
        <f>IFERROR(INDEX(Dati!$S$2:$S$5,MATCH(C14,Dati!$P$2:$P$5,0)),0)</f>
        <v>0</v>
      </c>
      <c r="K14" s="33"/>
      <c r="L14" s="33"/>
      <c r="M14" s="33"/>
      <c r="N14" s="34">
        <f t="shared" si="1"/>
        <v>0</v>
      </c>
    </row>
    <row r="15" spans="2:14" x14ac:dyDescent="0.25">
      <c r="B15" s="49" t="str">
        <f>'Quadro spesa'!D403</f>
        <v>INSERIRE NOME IMPRESA</v>
      </c>
      <c r="C15" s="59">
        <f>'Quadro spesa'!F403</f>
        <v>0</v>
      </c>
      <c r="D15" s="52">
        <f>+'Quadro spesa'!J416</f>
        <v>0</v>
      </c>
      <c r="E15" s="52">
        <f>'Quadro spesa'!J430+'Quadro spesa'!H444</f>
        <v>0</v>
      </c>
      <c r="F15" s="52">
        <f>'Quadro spesa'!K430+'Quadro spesa'!I444</f>
        <v>0</v>
      </c>
      <c r="G15" s="52">
        <f>E15+F15</f>
        <v>0</v>
      </c>
      <c r="H15" s="51">
        <f>IFERROR(INDEX(Dati!$Q$2:$Q$5,MATCH(C15,Dati!$P$2:$P$5,0)),0)</f>
        <v>0</v>
      </c>
      <c r="I15" s="51">
        <f>IFERROR(INDEX(Dati!$R$2:$R$5,MATCH(C15,Dati!$P$2:$P$5,0)),0)</f>
        <v>0</v>
      </c>
      <c r="J15" s="51">
        <f>IFERROR(INDEX(Dati!$S$2:$S$5,MATCH(C15,Dati!$P$2:$P$5,0)),0)</f>
        <v>0</v>
      </c>
      <c r="K15" s="33"/>
      <c r="L15" s="33"/>
      <c r="M15" s="33"/>
      <c r="N15" s="34">
        <f t="shared" si="1"/>
        <v>0</v>
      </c>
    </row>
    <row r="16" spans="2:14" x14ac:dyDescent="0.25">
      <c r="B16" s="10" t="s">
        <v>101</v>
      </c>
      <c r="D16" s="35">
        <f>SUM(D6:D15)</f>
        <v>0</v>
      </c>
      <c r="E16" s="35">
        <f t="shared" ref="E16:G16" si="2">SUM(E6:E15)</f>
        <v>0</v>
      </c>
      <c r="F16" s="35">
        <f t="shared" si="2"/>
        <v>0</v>
      </c>
      <c r="G16" s="35">
        <f t="shared" si="2"/>
        <v>0</v>
      </c>
      <c r="H16" s="40"/>
      <c r="I16" s="40"/>
      <c r="J16" s="40"/>
      <c r="K16" s="35">
        <f t="shared" ref="K16:M16" si="3">SUM(K6:K15)</f>
        <v>0</v>
      </c>
      <c r="L16" s="35">
        <f t="shared" si="3"/>
        <v>0</v>
      </c>
      <c r="M16" s="35">
        <f t="shared" si="3"/>
        <v>0</v>
      </c>
      <c r="N16" s="35">
        <f>SUM(N6:N15)</f>
        <v>0</v>
      </c>
    </row>
    <row r="19" spans="2:5" x14ac:dyDescent="0.25">
      <c r="B19" s="70" t="s">
        <v>178</v>
      </c>
      <c r="C19" s="70"/>
      <c r="D19" s="70"/>
    </row>
    <row r="20" spans="2:5" ht="22.5" x14ac:dyDescent="0.25">
      <c r="B20" s="41" t="s">
        <v>101</v>
      </c>
      <c r="C20" s="50" t="s">
        <v>111</v>
      </c>
      <c r="D20" s="71" t="s">
        <v>112</v>
      </c>
      <c r="E20" s="72"/>
    </row>
    <row r="21" spans="2:5" x14ac:dyDescent="0.25">
      <c r="B21" s="56">
        <f>+D16+G16</f>
        <v>0</v>
      </c>
      <c r="C21" s="57">
        <f>IFERROR(G16/D16,0)</f>
        <v>0</v>
      </c>
      <c r="D21" s="73" t="str">
        <f>+IF(D16&gt;0,IF(C21&lt;=0.25,"OK","ATTENZIONE: supera 25%"),"ATTENZIONE: supera 25%")</f>
        <v>ATTENZIONE: supera 25%</v>
      </c>
      <c r="E21" s="74"/>
    </row>
    <row r="22" spans="2:5" x14ac:dyDescent="0.25">
      <c r="C22" s="45"/>
      <c r="D22" s="45"/>
    </row>
  </sheetData>
  <mergeCells count="4">
    <mergeCell ref="B3:N3"/>
    <mergeCell ref="B19:D19"/>
    <mergeCell ref="D20:E20"/>
    <mergeCell ref="D21:E21"/>
  </mergeCells>
  <phoneticPr fontId="14" type="noConversion"/>
  <pageMargins left="0.3" right="0.3" top="0.4" bottom="0.4" header="0.511811023622047" footer="0.511811023622047"/>
  <pageSetup fitToHeight="0" orientation="landscape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7"/>
  <sheetViews>
    <sheetView zoomScaleNormal="100" workbookViewId="0">
      <selection activeCell="J16" sqref="J16"/>
    </sheetView>
  </sheetViews>
  <sheetFormatPr defaultColWidth="8.7109375" defaultRowHeight="15" x14ac:dyDescent="0.25"/>
  <cols>
    <col min="1" max="4" width="20" customWidth="1"/>
    <col min="5" max="5" width="17.140625" customWidth="1"/>
    <col min="6" max="6" width="15.7109375" customWidth="1"/>
    <col min="7" max="7" width="20" customWidth="1"/>
    <col min="8" max="8" width="17.140625" customWidth="1"/>
    <col min="9" max="9" width="12.85546875" style="23" customWidth="1"/>
    <col min="10" max="11" width="11.42578125" style="23" customWidth="1"/>
    <col min="12" max="13" width="20" customWidth="1"/>
    <col min="14" max="14" width="28.7109375" customWidth="1"/>
    <col min="15" max="15" width="17.7109375" style="23" customWidth="1"/>
    <col min="16" max="16" width="20" style="23" customWidth="1"/>
    <col min="17" max="19" width="13.7109375" style="23" customWidth="1"/>
    <col min="20" max="21" width="8.7109375" style="23"/>
  </cols>
  <sheetData>
    <row r="1" spans="1:20" s="37" customFormat="1" ht="45" customHeight="1" x14ac:dyDescent="0.25">
      <c r="A1" s="36" t="s">
        <v>115</v>
      </c>
      <c r="B1" s="37" t="s">
        <v>7</v>
      </c>
      <c r="C1" s="37" t="s">
        <v>116</v>
      </c>
      <c r="D1" s="37" t="s">
        <v>117</v>
      </c>
      <c r="E1" s="37" t="s">
        <v>44</v>
      </c>
      <c r="F1" s="37" t="s">
        <v>12</v>
      </c>
      <c r="G1" s="37" t="s">
        <v>118</v>
      </c>
      <c r="H1" s="37" t="s">
        <v>41</v>
      </c>
      <c r="I1" s="37" t="s">
        <v>119</v>
      </c>
      <c r="J1" s="37" t="s">
        <v>94</v>
      </c>
      <c r="K1" s="37" t="s">
        <v>71</v>
      </c>
      <c r="L1" s="37" t="s">
        <v>120</v>
      </c>
      <c r="M1" s="37" t="s">
        <v>121</v>
      </c>
      <c r="N1" s="37" t="s">
        <v>122</v>
      </c>
      <c r="O1" s="37" t="s">
        <v>123</v>
      </c>
      <c r="P1" s="37" t="s">
        <v>65</v>
      </c>
      <c r="Q1" s="37" t="s">
        <v>168</v>
      </c>
      <c r="R1" s="37" t="s">
        <v>124</v>
      </c>
      <c r="S1" s="37" t="s">
        <v>125</v>
      </c>
      <c r="T1" s="37" t="s">
        <v>126</v>
      </c>
    </row>
    <row r="2" spans="1:20" x14ac:dyDescent="0.25">
      <c r="B2" t="s">
        <v>127</v>
      </c>
      <c r="C2" t="s">
        <v>128</v>
      </c>
      <c r="D2" t="s">
        <v>63</v>
      </c>
      <c r="E2" t="s">
        <v>85</v>
      </c>
      <c r="F2" t="s">
        <v>130</v>
      </c>
      <c r="G2" t="s">
        <v>131</v>
      </c>
      <c r="H2" t="s">
        <v>132</v>
      </c>
      <c r="I2" s="23" t="s">
        <v>85</v>
      </c>
      <c r="J2" s="23" t="s">
        <v>47</v>
      </c>
      <c r="K2" s="23">
        <v>2026</v>
      </c>
      <c r="L2" t="s">
        <v>133</v>
      </c>
      <c r="M2" t="s">
        <v>134</v>
      </c>
      <c r="N2" t="s">
        <v>135</v>
      </c>
      <c r="O2" s="23">
        <v>83</v>
      </c>
      <c r="P2" s="23" t="s">
        <v>130</v>
      </c>
      <c r="Q2" s="23">
        <v>0.6</v>
      </c>
      <c r="R2" s="23">
        <v>0.8</v>
      </c>
      <c r="S2" s="23">
        <v>0.6</v>
      </c>
      <c r="T2" s="23" t="s">
        <v>136</v>
      </c>
    </row>
    <row r="3" spans="1:20" x14ac:dyDescent="0.25">
      <c r="B3" t="s">
        <v>137</v>
      </c>
      <c r="C3" t="s">
        <v>138</v>
      </c>
      <c r="D3" t="s">
        <v>139</v>
      </c>
      <c r="E3" t="s">
        <v>129</v>
      </c>
      <c r="F3" t="s">
        <v>141</v>
      </c>
      <c r="G3" t="s">
        <v>142</v>
      </c>
      <c r="H3" t="s">
        <v>143</v>
      </c>
      <c r="I3" s="23" t="s">
        <v>144</v>
      </c>
      <c r="J3" s="23" t="s">
        <v>48</v>
      </c>
      <c r="K3" s="23">
        <v>2027</v>
      </c>
      <c r="L3" t="s">
        <v>145</v>
      </c>
      <c r="M3" t="s">
        <v>146</v>
      </c>
      <c r="N3" t="s">
        <v>147</v>
      </c>
      <c r="O3" s="23">
        <v>47</v>
      </c>
      <c r="P3" s="23" t="s">
        <v>141</v>
      </c>
      <c r="Q3" s="23">
        <v>0.6</v>
      </c>
      <c r="R3" s="23">
        <v>0.8</v>
      </c>
      <c r="S3" s="23">
        <v>0.6</v>
      </c>
      <c r="T3" s="23" t="s">
        <v>148</v>
      </c>
    </row>
    <row r="4" spans="1:20" x14ac:dyDescent="0.25">
      <c r="C4" t="s">
        <v>149</v>
      </c>
      <c r="E4" t="s">
        <v>140</v>
      </c>
      <c r="F4" t="s">
        <v>150</v>
      </c>
      <c r="I4" s="23" t="s">
        <v>151</v>
      </c>
      <c r="J4" s="23" t="s">
        <v>49</v>
      </c>
      <c r="K4" s="23">
        <v>2028</v>
      </c>
      <c r="M4" t="s">
        <v>152</v>
      </c>
      <c r="N4" t="s">
        <v>153</v>
      </c>
      <c r="O4" s="23">
        <v>30</v>
      </c>
      <c r="P4" s="23" t="s">
        <v>150</v>
      </c>
      <c r="Q4" s="23">
        <v>0.5</v>
      </c>
      <c r="R4" s="23">
        <v>0.75</v>
      </c>
      <c r="S4" s="23">
        <v>0.5</v>
      </c>
    </row>
    <row r="5" spans="1:20" x14ac:dyDescent="0.25">
      <c r="F5" t="s">
        <v>154</v>
      </c>
      <c r="J5" s="23" t="s">
        <v>50</v>
      </c>
      <c r="K5" s="23">
        <v>2029</v>
      </c>
      <c r="N5" t="s">
        <v>155</v>
      </c>
      <c r="O5" s="23">
        <v>81</v>
      </c>
      <c r="P5" s="23" t="s">
        <v>154</v>
      </c>
      <c r="Q5" s="23">
        <v>0.4</v>
      </c>
      <c r="R5" s="23">
        <v>0.65</v>
      </c>
      <c r="S5" s="23">
        <v>0.4</v>
      </c>
    </row>
    <row r="6" spans="1:20" x14ac:dyDescent="0.25">
      <c r="J6" s="23" t="s">
        <v>51</v>
      </c>
      <c r="K6" s="23">
        <v>2030</v>
      </c>
      <c r="N6" t="s">
        <v>156</v>
      </c>
      <c r="O6" s="23">
        <v>53</v>
      </c>
    </row>
    <row r="7" spans="1:20" x14ac:dyDescent="0.25">
      <c r="J7" s="23" t="s">
        <v>52</v>
      </c>
      <c r="K7" s="23" t="s">
        <v>85</v>
      </c>
      <c r="N7" t="s">
        <v>157</v>
      </c>
      <c r="O7" s="23">
        <v>34</v>
      </c>
    </row>
    <row r="8" spans="1:20" x14ac:dyDescent="0.25">
      <c r="J8" s="38" t="s">
        <v>161</v>
      </c>
      <c r="N8" t="s">
        <v>158</v>
      </c>
      <c r="O8" s="23">
        <v>61</v>
      </c>
    </row>
    <row r="9" spans="1:20" x14ac:dyDescent="0.25">
      <c r="J9" s="38" t="s">
        <v>162</v>
      </c>
      <c r="N9" t="s">
        <v>159</v>
      </c>
      <c r="O9" s="23">
        <v>36</v>
      </c>
    </row>
    <row r="10" spans="1:20" x14ac:dyDescent="0.25">
      <c r="J10" s="38" t="s">
        <v>163</v>
      </c>
      <c r="N10" t="s">
        <v>160</v>
      </c>
      <c r="O10" s="23">
        <v>32</v>
      </c>
    </row>
    <row r="11" spans="1:20" x14ac:dyDescent="0.25">
      <c r="J11" s="38" t="s">
        <v>164</v>
      </c>
      <c r="N11" t="s">
        <v>85</v>
      </c>
      <c r="O11" s="23">
        <v>0</v>
      </c>
    </row>
    <row r="12" spans="1:20" x14ac:dyDescent="0.25">
      <c r="J12" s="38" t="s">
        <v>165</v>
      </c>
    </row>
    <row r="13" spans="1:20" x14ac:dyDescent="0.25">
      <c r="J13" s="38" t="s">
        <v>166</v>
      </c>
    </row>
    <row r="14" spans="1:20" x14ac:dyDescent="0.25">
      <c r="J14" s="38" t="s">
        <v>169</v>
      </c>
    </row>
    <row r="15" spans="1:20" x14ac:dyDescent="0.25">
      <c r="J15" s="38" t="s">
        <v>170</v>
      </c>
    </row>
    <row r="16" spans="1:20" x14ac:dyDescent="0.25">
      <c r="J16" s="38" t="s">
        <v>171</v>
      </c>
    </row>
    <row r="17" spans="10:10" x14ac:dyDescent="0.25">
      <c r="J17" s="23" t="s">
        <v>85</v>
      </c>
    </row>
  </sheetData>
  <phoneticPr fontId="14" type="noConversion"/>
  <pageMargins left="0.75" right="0.75" top="1" bottom="1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AAE5E5298EE164E9BD1F0E3B80E8819" ma:contentTypeVersion="13" ma:contentTypeDescription="Creare un nuovo documento." ma:contentTypeScope="" ma:versionID="35962db48353789722dfd6e88bde74d9">
  <xsd:schema xmlns:xsd="http://www.w3.org/2001/XMLSchema" xmlns:xs="http://www.w3.org/2001/XMLSchema" xmlns:p="http://schemas.microsoft.com/office/2006/metadata/properties" xmlns:ns2="8609fbdd-7cf6-4dde-b50d-62526ddcd893" xmlns:ns3="a5184ba7-f911-4641-9305-87f0461e805e" targetNamespace="http://schemas.microsoft.com/office/2006/metadata/properties" ma:root="true" ma:fieldsID="bb65c0d4b4a94f83b909747d635f0c90" ns2:_="" ns3:_="">
    <xsd:import namespace="8609fbdd-7cf6-4dde-b50d-62526ddcd893"/>
    <xsd:import namespace="a5184ba7-f911-4641-9305-87f0461e80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09fbdd-7cf6-4dde-b50d-62526ddcd8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a8532360-643d-4683-bbca-f57922d5e6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184ba7-f911-4641-9305-87f0461e805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a4ca9b3-0fb0-41f1-b08c-8e1125319874}" ma:internalName="TaxCatchAll" ma:showField="CatchAllData" ma:web="a5184ba7-f911-4641-9305-87f0461e80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09fbdd-7cf6-4dde-b50d-62526ddcd893">
      <Terms xmlns="http://schemas.microsoft.com/office/infopath/2007/PartnerControls"/>
    </lcf76f155ced4ddcb4097134ff3c332f>
    <TaxCatchAll xmlns="a5184ba7-f911-4641-9305-87f0461e805e" xsi:nil="true"/>
  </documentManagement>
</p:properties>
</file>

<file path=customXml/itemProps1.xml><?xml version="1.0" encoding="utf-8"?>
<ds:datastoreItem xmlns:ds="http://schemas.openxmlformats.org/officeDocument/2006/customXml" ds:itemID="{6F019BB0-E197-4A61-9E67-6C8757CC04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DEE0F6-A15C-4719-9545-3F78769C77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09fbdd-7cf6-4dde-b50d-62526ddcd893"/>
    <ds:schemaRef ds:uri="a5184ba7-f911-4641-9305-87f0461e80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E43827E-9CCB-4F3F-A01E-25B310FFEDD6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  <ds:schemaRef ds:uri="a5184ba7-f911-4641-9305-87f0461e805e"/>
    <ds:schemaRef ds:uri="8609fbdd-7cf6-4dde-b50d-62526ddcd89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9</vt:i4>
      </vt:variant>
    </vt:vector>
  </HeadingPairs>
  <TitlesOfParts>
    <vt:vector size="9" baseType="lpstr">
      <vt:lpstr>Istruzioni</vt:lpstr>
      <vt:lpstr>Anagrafica Beneficiario</vt:lpstr>
      <vt:lpstr>Anagrafica Partner</vt:lpstr>
      <vt:lpstr>Work Package</vt:lpstr>
      <vt:lpstr>Quadro spesa</vt:lpstr>
      <vt:lpstr>Articolazione per WP</vt:lpstr>
      <vt:lpstr>Articolazione per Anno</vt:lpstr>
      <vt:lpstr>Riepilogo</vt:lpstr>
      <vt:lpstr>Dati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Andrea Perrazziello</cp:lastModifiedBy>
  <cp:revision>0</cp:revision>
  <dcterms:created xsi:type="dcterms:W3CDTF">2026-09-15T16:03:59Z</dcterms:created>
  <dcterms:modified xsi:type="dcterms:W3CDTF">2026-10-02T07:05:44Z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0x0101000AAE5E5298EE164E9BD1F0E3B80E8819</vt:lpwstr>
  </property>
  <property fmtid="{D5CDD505-2E9C-101B-9397-08002B2CF9AE}" pid="3" name="MediaServiceImageTags">
    <vt:lpwstr/>
  </property>
</Properties>
</file>